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INI PORTALE AUTO IN CIFRE 2020\miscellaneous\DaControllare\"/>
    </mc:Choice>
  </mc:AlternateContent>
  <xr:revisionPtr revIDLastSave="0" documentId="13_ncr:1_{55DDDF4A-B9FD-4BD2-B769-19C342C339E2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Graph" sheetId="2" r:id="rId1"/>
    <sheet name="04.ITALIA_traffico_passeggeri" sheetId="1" r:id="rId2"/>
  </sheets>
  <definedNames>
    <definedName name="_xlnm.Print_Area" localSheetId="1">'04.ITALIA_traffico_passeggeri'!$A$1:$X$61</definedName>
    <definedName name="_xlnm.Print_Area" localSheetId="0">Graph!$A$1:$P$23</definedName>
  </definedNames>
  <calcPr calcId="181029"/>
  <fileRecoveryPr autoRecover="0"/>
</workbook>
</file>

<file path=xl/calcChain.xml><?xml version="1.0" encoding="utf-8"?>
<calcChain xmlns="http://schemas.openxmlformats.org/spreadsheetml/2006/main">
  <c r="M55" i="1" l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T17" i="1" l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K52" i="1"/>
  <c r="J36" i="1"/>
  <c r="I55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C33" i="1"/>
  <c r="D33" i="1"/>
  <c r="E33" i="1"/>
  <c r="F33" i="1"/>
  <c r="G33" i="1"/>
  <c r="H33" i="1"/>
  <c r="B33" i="1"/>
  <c r="I52" i="1"/>
  <c r="J34" i="1"/>
  <c r="J50" i="1"/>
  <c r="J48" i="1"/>
  <c r="J41" i="1"/>
  <c r="J52" i="1"/>
  <c r="J45" i="1"/>
  <c r="J38" i="1"/>
  <c r="J54" i="1"/>
  <c r="J33" i="1"/>
  <c r="J49" i="1"/>
  <c r="J42" i="1"/>
  <c r="J40" i="1"/>
  <c r="J44" i="1"/>
  <c r="J37" i="1"/>
  <c r="J53" i="1"/>
  <c r="J46" i="1"/>
  <c r="K38" i="1"/>
  <c r="J35" i="1"/>
  <c r="K41" i="1"/>
  <c r="K33" i="1"/>
  <c r="K46" i="1"/>
  <c r="K35" i="1"/>
  <c r="K51" i="1"/>
  <c r="J47" i="1"/>
  <c r="I50" i="1"/>
  <c r="K37" i="1"/>
  <c r="K42" i="1"/>
  <c r="K47" i="1"/>
  <c r="K53" i="1"/>
  <c r="K43" i="1"/>
  <c r="K49" i="1"/>
  <c r="K54" i="1"/>
  <c r="K34" i="1"/>
  <c r="K39" i="1"/>
  <c r="K45" i="1"/>
  <c r="K50" i="1"/>
  <c r="K55" i="1"/>
  <c r="J51" i="1"/>
  <c r="J43" i="1"/>
  <c r="I51" i="1"/>
  <c r="K36" i="1"/>
  <c r="K40" i="1"/>
  <c r="K44" i="1"/>
  <c r="K48" i="1"/>
  <c r="J55" i="1"/>
  <c r="J39" i="1"/>
  <c r="I54" i="1"/>
  <c r="I33" i="1"/>
  <c r="I53" i="1"/>
  <c r="S10" i="1" l="1"/>
  <c r="S9" i="1"/>
  <c r="S13" i="1"/>
  <c r="S16" i="1"/>
  <c r="S12" i="1"/>
  <c r="S15" i="1"/>
  <c r="S11" i="1"/>
  <c r="S14" i="1"/>
</calcChain>
</file>

<file path=xl/sharedStrings.xml><?xml version="1.0" encoding="utf-8"?>
<sst xmlns="http://schemas.openxmlformats.org/spreadsheetml/2006/main" count="72" uniqueCount="45">
  <si>
    <t xml:space="preserve">ITALIA - PRINCIPALI MODALITA' DI TRASPORTO </t>
  </si>
  <si>
    <t xml:space="preserve">ITALY - MAIN MODES OF TRANSPORT </t>
  </si>
  <si>
    <t>TRAFFICO TOTALE INTERNO (1) DI PASSEGGERI</t>
  </si>
  <si>
    <t>Autotrasporti privati</t>
  </si>
  <si>
    <t>- in %</t>
  </si>
  <si>
    <t>Impianti fissi</t>
  </si>
  <si>
    <r>
      <t xml:space="preserve">- mld di passeggeri chilometro/ </t>
    </r>
    <r>
      <rPr>
        <b/>
        <i/>
        <sz val="9"/>
        <rFont val="Trebuchet MS"/>
        <family val="2"/>
      </rPr>
      <t>billion pkm</t>
    </r>
  </si>
  <si>
    <t>Trasporti ferroviari(2)</t>
  </si>
  <si>
    <t>-di cui grandi Imprese</t>
  </si>
  <si>
    <t>-di cui piccole e medie Imprese</t>
  </si>
  <si>
    <t>Altri (tramvie extraurbane e funivie)</t>
  </si>
  <si>
    <t>- di cui tranvie extraurbane</t>
  </si>
  <si>
    <t>- di cui funivie</t>
  </si>
  <si>
    <t>Trasporti collettivi extraurbani</t>
  </si>
  <si>
    <t>Autolinee e filovie</t>
  </si>
  <si>
    <t>Autolinee comp. statale, noleggio e privati</t>
  </si>
  <si>
    <t>Trasporti collettivi urbani</t>
  </si>
  <si>
    <t>Filovie e autobus</t>
  </si>
  <si>
    <t>Altri modi</t>
  </si>
  <si>
    <t>- di cui tranvie urbane</t>
  </si>
  <si>
    <t>- di cui metropolitane</t>
  </si>
  <si>
    <t>- di cui funicolari</t>
  </si>
  <si>
    <t>Navigaz. marittima di cabotaggio</t>
  </si>
  <si>
    <t>Navigazione interna</t>
  </si>
  <si>
    <t>Navigazione aerea</t>
  </si>
  <si>
    <t>- di cui autovetture</t>
  </si>
  <si>
    <t>- di cui motocicli e ciclomotori</t>
  </si>
  <si>
    <t>Totale</t>
  </si>
  <si>
    <t>(1) Sono considerati gli spostamenti dei passeggeri realizzati mediante vettori nazionali con origine e destinazione interne al territorio</t>
  </si>
  <si>
    <t>italiano. Per il traffico ferroviario è compresa anche la quota dei traffici internazionali realizzata su territorio nazionale.</t>
  </si>
  <si>
    <t>(2) A partire dall’anno 2011 sono stati ridefiniti i due gruppi di imprese (Grandi Imprese e Piccole e Medie Imprese) in base alle soglie</t>
  </si>
  <si>
    <t>di traffico passeggeri stabilite dal Regolamento Ce n. 91/2003. Confronti fra i dati dell’anno 2011 e quelli degli anni precedenti relativi</t>
  </si>
  <si>
    <t>ai due suddetti gruppi sono da effettuarsi tenendo conto di tale cambiamento.</t>
  </si>
  <si>
    <t>Fonte: Ministero delle Infrastrutture e dei Trasporti, Fonti diverse.</t>
  </si>
  <si>
    <t>Trasporto su ferro</t>
  </si>
  <si>
    <t xml:space="preserve">Navigazione </t>
  </si>
  <si>
    <t>Autovetture</t>
  </si>
  <si>
    <t>Motocicli e ciclomotori</t>
  </si>
  <si>
    <t>Trasporti collettivi urbani e extraurbani</t>
  </si>
  <si>
    <t>Ferrovia</t>
  </si>
  <si>
    <t>In corsivo i dati stimati - Le somme pososno non cincidere con i totali a causa degli arrotondamenti</t>
  </si>
  <si>
    <t>Tram, Metro, Funicolari</t>
  </si>
  <si>
    <t>Autolinee (urbane e extraurbane)</t>
  </si>
  <si>
    <t>Autolinee (statale, noleggio e privati)</t>
  </si>
  <si>
    <t>Navigazione interna/Marittima di cabotaggio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</si>
</sst>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3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Calibri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b/>
      <i/>
      <sz val="9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i/>
      <sz val="9"/>
      <name val="Trebuchet MS"/>
      <family val="2"/>
    </font>
    <font>
      <i/>
      <sz val="8"/>
      <name val="Trebuchet MS"/>
      <family val="2"/>
    </font>
    <font>
      <sz val="9"/>
      <color rgb="FFFF0000"/>
      <name val="Trebuchet MS"/>
      <family val="2"/>
    </font>
    <font>
      <sz val="9"/>
      <color theme="3"/>
      <name val="Trebuchet MS"/>
      <family val="2"/>
    </font>
    <font>
      <sz val="9"/>
      <color theme="0"/>
      <name val="Trebuchet MS"/>
      <family val="2"/>
    </font>
    <font>
      <sz val="10"/>
      <color rgb="FFFF0000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8" fillId="0" borderId="0"/>
    <xf numFmtId="0" fontId="8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45">
    <xf numFmtId="0" fontId="0" fillId="0" borderId="0" xfId="0"/>
    <xf numFmtId="0" fontId="21" fillId="0" borderId="0" xfId="0" applyFont="1"/>
    <xf numFmtId="165" fontId="21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left"/>
    </xf>
    <xf numFmtId="164" fontId="24" fillId="0" borderId="0" xfId="0" applyNumberFormat="1" applyFont="1"/>
    <xf numFmtId="0" fontId="25" fillId="24" borderId="10" xfId="0" quotePrefix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/>
    </xf>
    <xf numFmtId="0" fontId="25" fillId="0" borderId="11" xfId="0" applyFont="1" applyBorder="1" applyAlignment="1"/>
    <xf numFmtId="164" fontId="25" fillId="0" borderId="12" xfId="0" applyNumberFormat="1" applyFont="1" applyBorder="1" applyAlignment="1">
      <alignment horizontal="right"/>
    </xf>
    <xf numFmtId="164" fontId="23" fillId="0" borderId="12" xfId="0" applyNumberFormat="1" applyFont="1" applyBorder="1" applyAlignment="1">
      <alignment horizontal="right"/>
    </xf>
    <xf numFmtId="164" fontId="26" fillId="0" borderId="12" xfId="0" applyNumberFormat="1" applyFont="1" applyBorder="1" applyAlignment="1">
      <alignment horizontal="right"/>
    </xf>
    <xf numFmtId="0" fontId="24" fillId="0" borderId="0" xfId="0" quotePrefix="1" applyFont="1" applyAlignment="1">
      <alignment horizontal="left" indent="1"/>
    </xf>
    <xf numFmtId="0" fontId="24" fillId="0" borderId="0" xfId="0" applyFont="1" applyAlignment="1">
      <alignment horizontal="center"/>
    </xf>
    <xf numFmtId="0" fontId="25" fillId="0" borderId="0" xfId="0" quotePrefix="1" applyFont="1" applyAlignment="1">
      <alignment horizontal="left" indent="1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 indent="1"/>
    </xf>
    <xf numFmtId="0" fontId="28" fillId="0" borderId="0" xfId="0" applyFont="1"/>
    <xf numFmtId="0" fontId="29" fillId="0" borderId="0" xfId="0" applyFont="1"/>
    <xf numFmtId="0" fontId="30" fillId="0" borderId="0" xfId="0" applyFont="1" applyBorder="1"/>
    <xf numFmtId="0" fontId="30" fillId="0" borderId="0" xfId="0" applyFont="1"/>
    <xf numFmtId="0" fontId="25" fillId="0" borderId="12" xfId="0" applyFont="1" applyBorder="1" applyAlignment="1"/>
    <xf numFmtId="0" fontId="24" fillId="0" borderId="12" xfId="0" applyFont="1" applyBorder="1" applyAlignment="1"/>
    <xf numFmtId="164" fontId="24" fillId="0" borderId="12" xfId="0" applyNumberFormat="1" applyFont="1" applyBorder="1" applyAlignment="1">
      <alignment horizontal="right"/>
    </xf>
    <xf numFmtId="0" fontId="24" fillId="0" borderId="12" xfId="0" applyFont="1" applyBorder="1" applyAlignment="1">
      <alignment horizontal="left"/>
    </xf>
    <xf numFmtId="0" fontId="23" fillId="0" borderId="10" xfId="0" applyFont="1" applyBorder="1" applyAlignment="1">
      <alignment horizontal="left" indent="1"/>
    </xf>
    <xf numFmtId="164" fontId="25" fillId="0" borderId="10" xfId="0" applyNumberFormat="1" applyFont="1" applyBorder="1" applyAlignment="1">
      <alignment horizontal="right"/>
    </xf>
    <xf numFmtId="164" fontId="24" fillId="0" borderId="12" xfId="0" applyNumberFormat="1" applyFont="1" applyBorder="1"/>
    <xf numFmtId="164" fontId="27" fillId="0" borderId="12" xfId="0" applyNumberFormat="1" applyFont="1" applyBorder="1" applyAlignment="1">
      <alignment horizontal="right"/>
    </xf>
    <xf numFmtId="164" fontId="24" fillId="0" borderId="10" xfId="0" applyNumberFormat="1" applyFont="1" applyBorder="1"/>
    <xf numFmtId="164" fontId="24" fillId="0" borderId="10" xfId="0" applyNumberFormat="1" applyFont="1" applyBorder="1" applyAlignment="1">
      <alignment horizontal="right"/>
    </xf>
    <xf numFmtId="164" fontId="25" fillId="0" borderId="12" xfId="0" applyNumberFormat="1" applyFont="1" applyBorder="1"/>
    <xf numFmtId="0" fontId="30" fillId="25" borderId="0" xfId="0" applyFont="1" applyFill="1"/>
    <xf numFmtId="164" fontId="21" fillId="0" borderId="0" xfId="0" applyNumberFormat="1" applyFont="1"/>
    <xf numFmtId="0" fontId="31" fillId="0" borderId="0" xfId="0" applyFont="1"/>
    <xf numFmtId="0" fontId="28" fillId="25" borderId="0" xfId="0" applyFont="1" applyFill="1"/>
    <xf numFmtId="0" fontId="24" fillId="0" borderId="10" xfId="0" applyFont="1" applyBorder="1"/>
    <xf numFmtId="0" fontId="24" fillId="0" borderId="10" xfId="0" applyFont="1" applyBorder="1" applyAlignment="1"/>
    <xf numFmtId="0" fontId="23" fillId="0" borderId="0" xfId="0" applyFont="1" applyAlignment="1">
      <alignment horizontal="left" indent="6"/>
    </xf>
    <xf numFmtId="0" fontId="20" fillId="0" borderId="0" xfId="0" applyFont="1" applyAlignment="1">
      <alignment horizontal="left" indent="6"/>
    </xf>
    <xf numFmtId="0" fontId="22" fillId="0" borderId="0" xfId="0" applyFont="1" applyAlignment="1">
      <alignment horizontal="left" indent="6"/>
    </xf>
    <xf numFmtId="166" fontId="24" fillId="0" borderId="10" xfId="34" applyNumberFormat="1" applyFont="1" applyBorder="1"/>
    <xf numFmtId="0" fontId="20" fillId="0" borderId="0" xfId="0" applyFont="1" applyAlignment="1">
      <alignment horizontal="left" indent="8"/>
    </xf>
    <xf numFmtId="0" fontId="22" fillId="0" borderId="0" xfId="0" applyFont="1" applyAlignment="1">
      <alignment horizontal="left" indent="8"/>
    </xf>
    <xf numFmtId="0" fontId="24" fillId="0" borderId="10" xfId="0" applyFont="1" applyFill="1" applyBorder="1"/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1E000000}"/>
    <cellStyle name="Normale 3" xfId="31" xr:uid="{00000000-0005-0000-0000-00001F000000}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24978606339416"/>
          <c:y val="0.26771264703023234"/>
          <c:w val="0.56031197413233635"/>
          <c:h val="0.63225326463821652"/>
        </c:manualLayout>
      </c:layout>
      <c:pieChart>
        <c:varyColors val="1"/>
        <c:ser>
          <c:idx val="0"/>
          <c:order val="0"/>
          <c:tx>
            <c:strRef>
              <c:f>'04.ITALIA_traffico_passeggeri'!$L$32</c:f>
              <c:strCache>
                <c:ptCount val="1"/>
                <c:pt idx="0">
                  <c:v>2017</c:v>
                </c:pt>
              </c:strCache>
            </c:strRef>
          </c:tx>
          <c:explosion val="8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CD-48E4-B3DE-C296A28AA2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CD-48E4-B3DE-C296A28AA2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CD-48E4-B3DE-C296A28AA2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8CD-48E4-B3DE-C296A28AA22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8CD-48E4-B3DE-C296A28AA22F}"/>
              </c:ext>
            </c:extLst>
          </c:dPt>
          <c:dLbls>
            <c:dLbl>
              <c:idx val="1"/>
              <c:layout>
                <c:manualLayout>
                  <c:x val="2.1580776144776215E-2"/>
                  <c:y val="7.581607854573733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  <a:latin typeface="Trebuchet MS" panose="020B0603020202020204" pitchFamily="34" charset="0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D-48E4-B3DE-C296A28AA22F}"/>
                </c:ext>
              </c:extLst>
            </c:dLbl>
            <c:dLbl>
              <c:idx val="3"/>
              <c:layout>
                <c:manualLayout>
                  <c:x val="-0.14811259095895288"/>
                  <c:y val="1.99280645474871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  <a:latin typeface="Trebuchet MS" panose="020B0603020202020204" pitchFamily="34" charset="0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D-48E4-B3DE-C296A28AA22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  <a:latin typeface="Trebuchet MS" panose="020B0603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'04.ITALIA_traffico_passeggeri'!$K$33:$K$37</c:f>
              <c:numCache>
                <c:formatCode>0.0</c:formatCode>
                <c:ptCount val="5"/>
                <c:pt idx="0">
                  <c:v>5.7040620308539998</c:v>
                </c:pt>
                <c:pt idx="1">
                  <c:v>5.6152774115785897</c:v>
                </c:pt>
                <c:pt idx="2">
                  <c:v>5.5655580247843606</c:v>
                </c:pt>
                <c:pt idx="3">
                  <c:v>4.9827004514563365E-2</c:v>
                </c:pt>
                <c:pt idx="4">
                  <c:v>8.8784619275409885E-2</c:v>
                </c:pt>
              </c:numCache>
            </c:numRef>
          </c:cat>
          <c:val>
            <c:numRef>
              <c:f>'04.ITALIA_traffico_passeggeri'!$L$33:$L$37</c:f>
              <c:numCache>
                <c:formatCode>0.0</c:formatCode>
                <c:ptCount val="5"/>
                <c:pt idx="0">
                  <c:v>5.570628923685919</c:v>
                </c:pt>
                <c:pt idx="1">
                  <c:v>5.4873359654457925</c:v>
                </c:pt>
                <c:pt idx="2">
                  <c:v>5.4406383044522553</c:v>
                </c:pt>
                <c:pt idx="3">
                  <c:v>4.6697660993536547E-2</c:v>
                </c:pt>
                <c:pt idx="4">
                  <c:v>8.3292958240127002E-2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CD-48E4-B3DE-C296A28AA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" l="0.7" r="0.7" t="0.75" header="0.3" footer="0.3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24978606339416"/>
          <c:y val="0.26771264703023234"/>
          <c:w val="0.56031197413233635"/>
          <c:h val="0.63225326463821652"/>
        </c:manualLayout>
      </c:layout>
      <c:pieChart>
        <c:varyColors val="1"/>
        <c:ser>
          <c:idx val="0"/>
          <c:order val="0"/>
          <c:tx>
            <c:strRef>
              <c:f>'04.ITALIA_traffico_passeggeri'!$O$32</c:f>
              <c:strCache>
                <c:ptCount val="1"/>
                <c:pt idx="0">
                  <c:v>2005</c:v>
                </c:pt>
              </c:strCache>
            </c:strRef>
          </c:tx>
          <c:explosion val="8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14-4F5E-A913-A4CC8EA7CE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14-4F5E-A913-A4CC8EA7CE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14-4F5E-A913-A4CC8EA7CE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14-4F5E-A913-A4CC8EA7CE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714-4F5E-A913-A4CC8EA7CE00}"/>
              </c:ext>
            </c:extLst>
          </c:dPt>
          <c:dLbls>
            <c:dLbl>
              <c:idx val="3"/>
              <c:layout>
                <c:manualLayout>
                  <c:x val="-0.14811259095895288"/>
                  <c:y val="1.99280645474871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  <a:latin typeface="Trebuchet MS" panose="020B0603020202020204" pitchFamily="34" charset="0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4-4F5E-A913-A4CC8EA7CE0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  <a:latin typeface="Trebuchet MS" panose="020B0603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'04.ITALIA_traffico_passeggeri'!$K$33:$K$37</c:f>
              <c:numCache>
                <c:formatCode>0.0</c:formatCode>
                <c:ptCount val="5"/>
                <c:pt idx="0">
                  <c:v>5.7040620308539998</c:v>
                </c:pt>
                <c:pt idx="1">
                  <c:v>5.6152774115785897</c:v>
                </c:pt>
                <c:pt idx="2">
                  <c:v>5.5655580247843606</c:v>
                </c:pt>
                <c:pt idx="3">
                  <c:v>4.9827004514563365E-2</c:v>
                </c:pt>
                <c:pt idx="4">
                  <c:v>8.8784619275409885E-2</c:v>
                </c:pt>
              </c:numCache>
            </c:numRef>
          </c:cat>
          <c:val>
            <c:numRef>
              <c:f>'04.ITALIA_traffico_passeggeri'!$O$33:$O$37</c:f>
              <c:numCache>
                <c:formatCode>General</c:formatCode>
                <c:ptCount val="5"/>
                <c:pt idx="0">
                  <c:v>5.6</c:v>
                </c:pt>
                <c:pt idx="1">
                  <c:v>11.9</c:v>
                </c:pt>
                <c:pt idx="2">
                  <c:v>80.599999999999994</c:v>
                </c:pt>
                <c:pt idx="3">
                  <c:v>0.5</c:v>
                </c:pt>
                <c:pt idx="4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14-4F5E-A913-A4CC8EA7C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" l="0.7" r="0.7" t="0.75" header="0.3" footer="0.3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5.42771900761332E-2"/>
          <c:y val="3.7662478071070135E-2"/>
          <c:w val="0.65366217964689466"/>
          <c:h val="0.96233731793888455"/>
        </c:manualLayout>
      </c:layout>
      <c:ofPieChart>
        <c:ofPieType val="pie"/>
        <c:varyColors val="1"/>
        <c:ser>
          <c:idx val="0"/>
          <c:order val="0"/>
          <c:tx>
            <c:strRef>
              <c:f>'04.ITALIA_traffico_passeggeri'!$T$8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dPt>
            <c:idx val="0"/>
            <c:bubble3D val="0"/>
            <c:explosion val="1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C002-468D-86C4-C18946D5A354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002-468D-86C4-C18946D5A354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002-468D-86C4-C18946D5A354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002-468D-86C4-C18946D5A354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C002-468D-86C4-C18946D5A354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002-468D-86C4-C18946D5A35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002-468D-86C4-C18946D5A354}"/>
              </c:ext>
            </c:extLst>
          </c:dPt>
          <c:dPt>
            <c:idx val="7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002-468D-86C4-C18946D5A354}"/>
              </c:ext>
            </c:extLst>
          </c:dPt>
          <c:dPt>
            <c:idx val="8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C002-468D-86C4-C18946D5A354}"/>
              </c:ext>
            </c:extLst>
          </c:dPt>
          <c:dLbls>
            <c:dLbl>
              <c:idx val="0"/>
              <c:layout>
                <c:manualLayout>
                  <c:x val="9.2984313517138761E-2"/>
                  <c:y val="-1.95526888926118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02-468D-86C4-C18946D5A354}"/>
                </c:ext>
              </c:extLst>
            </c:dLbl>
            <c:dLbl>
              <c:idx val="1"/>
              <c:layout>
                <c:manualLayout>
                  <c:x val="-0.13081840884113088"/>
                  <c:y val="-9.2874659713213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02-468D-86C4-C18946D5A354}"/>
                </c:ext>
              </c:extLst>
            </c:dLbl>
            <c:dLbl>
              <c:idx val="2"/>
              <c:layout>
                <c:manualLayout>
                  <c:x val="-9.1135912093608246E-3"/>
                  <c:y val="6.16177269334464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02-468D-86C4-C18946D5A354}"/>
                </c:ext>
              </c:extLst>
            </c:dLbl>
            <c:dLbl>
              <c:idx val="3"/>
              <c:layout>
                <c:manualLayout>
                  <c:x val="2.4377583792092195E-2"/>
                  <c:y val="-0.152200129612245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02-468D-86C4-C18946D5A354}"/>
                </c:ext>
              </c:extLst>
            </c:dLbl>
            <c:dLbl>
              <c:idx val="4"/>
              <c:layout>
                <c:manualLayout>
                  <c:x val="0.19530697423251053"/>
                  <c:y val="-0.1182290989326114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02-468D-86C4-C18946D5A354}"/>
                </c:ext>
              </c:extLst>
            </c:dLbl>
            <c:dLbl>
              <c:idx val="5"/>
              <c:layout>
                <c:manualLayout>
                  <c:x val="-6.0766313347527218E-2"/>
                  <c:y val="8.8291543344315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02-468D-86C4-C18946D5A354}"/>
                </c:ext>
              </c:extLst>
            </c:dLbl>
            <c:dLbl>
              <c:idx val="6"/>
              <c:layout>
                <c:manualLayout>
                  <c:x val="9.1012367947398642E-2"/>
                  <c:y val="-5.725167929892339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02-468D-86C4-C18946D5A354}"/>
                </c:ext>
              </c:extLst>
            </c:dLbl>
            <c:dLbl>
              <c:idx val="7"/>
              <c:layout>
                <c:manualLayout>
                  <c:x val="-1.2331597061112703E-2"/>
                  <c:y val="0.174310710933000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02-468D-86C4-C18946D5A354}"/>
                </c:ext>
              </c:extLst>
            </c:dLbl>
            <c:dLbl>
              <c:idx val="8"/>
              <c:layout>
                <c:manualLayout>
                  <c:x val="-9.0633652010236015E-2"/>
                  <c:y val="-1.218890191917499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02-468D-86C4-C18946D5A3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>
                    <a:solidFill>
                      <a:schemeClr val="tx1"/>
                    </a:solidFill>
                    <a:latin typeface="Trebuchet MS" panose="020B0603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'04.ITALIA_traffico_passeggeri'!$R$9:$R$16</c:f>
              <c:strCache>
                <c:ptCount val="8"/>
                <c:pt idx="0">
                  <c:v>Autovetture</c:v>
                </c:pt>
                <c:pt idx="1">
                  <c:v>Motocicli e ciclomotori</c:v>
                </c:pt>
                <c:pt idx="2">
                  <c:v>Autolinee (statale, noleggio e privati)</c:v>
                </c:pt>
                <c:pt idx="3">
                  <c:v>Autolinee (urbane e extraurbane)</c:v>
                </c:pt>
                <c:pt idx="4">
                  <c:v>Tram, Metro, Funicolari</c:v>
                </c:pt>
                <c:pt idx="5">
                  <c:v>Ferrovia</c:v>
                </c:pt>
                <c:pt idx="6">
                  <c:v>Navigazione aerea</c:v>
                </c:pt>
                <c:pt idx="7">
                  <c:v>Navigazione interna/Marittima di cabotaggio</c:v>
                </c:pt>
              </c:strCache>
            </c:strRef>
          </c:cat>
          <c:val>
            <c:numRef>
              <c:f>'04.ITALIA_traffico_passeggeri'!$S$9:$S$16</c:f>
              <c:numCache>
                <c:formatCode>0.0%</c:formatCode>
                <c:ptCount val="8"/>
                <c:pt idx="0">
                  <c:v>0.75975103734439831</c:v>
                </c:pt>
                <c:pt idx="1">
                  <c:v>4.0663900414937761E-2</c:v>
                </c:pt>
                <c:pt idx="2">
                  <c:v>7.6763485477178428E-2</c:v>
                </c:pt>
                <c:pt idx="3">
                  <c:v>2.9979253112033193E-2</c:v>
                </c:pt>
                <c:pt idx="4">
                  <c:v>7.6763485477178428E-3</c:v>
                </c:pt>
                <c:pt idx="5">
                  <c:v>5.8195020746887968E-2</c:v>
                </c:pt>
                <c:pt idx="6">
                  <c:v>2.2614107883817427E-2</c:v>
                </c:pt>
                <c:pt idx="7">
                  <c:v>4.3568464730290458E-3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02-468D-86C4-C18946D5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>
              <a:solidFill>
                <a:schemeClr val="accent1"/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/>
          </a:solidFill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1</xdr:row>
      <xdr:rowOff>133350</xdr:rowOff>
    </xdr:from>
    <xdr:to>
      <xdr:col>7</xdr:col>
      <xdr:colOff>603250</xdr:colOff>
      <xdr:row>21</xdr:row>
      <xdr:rowOff>177800</xdr:rowOff>
    </xdr:to>
    <xdr:graphicFrame macro="">
      <xdr:nvGraphicFramePr>
        <xdr:cNvPr id="12349" name="Grafico 2">
          <a:extLst>
            <a:ext uri="{FF2B5EF4-FFF2-40B4-BE49-F238E27FC236}">
              <a16:creationId xmlns:a16="http://schemas.microsoft.com/office/drawing/2014/main" id="{18BFBCA5-41B6-49B1-87D8-7F5E0DCBB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177800</xdr:colOff>
      <xdr:row>1</xdr:row>
      <xdr:rowOff>146050</xdr:rowOff>
    </xdr:from>
    <xdr:to>
      <xdr:col>15</xdr:col>
      <xdr:colOff>260350</xdr:colOff>
      <xdr:row>22</xdr:row>
      <xdr:rowOff>6350</xdr:rowOff>
    </xdr:to>
    <xdr:graphicFrame macro="">
      <xdr:nvGraphicFramePr>
        <xdr:cNvPr id="12350" name="Grafico 3">
          <a:extLst>
            <a:ext uri="{FF2B5EF4-FFF2-40B4-BE49-F238E27FC236}">
              <a16:creationId xmlns:a16="http://schemas.microsoft.com/office/drawing/2014/main" id="{6632848E-20F3-4DB4-A44A-454AAE465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0.01583</cdr:x>
      <cdr:y>0.01363</cdr:y>
    </cdr:from>
    <cdr:to>
      <cdr:x>0.75408</cdr:x>
      <cdr:y>0.17751</cdr:y>
    </cdr:to>
    <cdr:sp macro="" textlink="">
      <cdr:nvSpPr>
        <cdr:cNvPr id="2049" name="CasellaDiTes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81" y="43740"/>
          <a:ext cx="3460864" cy="400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000" b="1" i="0" u="none" strike="noStrike" baseline="0">
              <a:solidFill>
                <a:srgbClr val="003366"/>
              </a:solidFill>
              <a:latin typeface="Trebuchet MS"/>
            </a:rPr>
            <a:t>ITALIA - TRAFFICO TOTALE INTERNO PASSEGGERI</a:t>
          </a:r>
        </a:p>
        <a:p xmlns:a="http://schemas.openxmlformats.org/drawingml/2006/main">
          <a:pPr algn="l" rtl="0">
            <a:defRPr sz="1000"/>
          </a:pPr>
          <a:r>
            <a:rPr lang="it-IT" sz="1000" b="1" i="0" u="none" strike="noStrike" baseline="0">
              <a:solidFill>
                <a:srgbClr val="003366"/>
              </a:solidFill>
              <a:latin typeface="Trebuchet MS"/>
            </a:rPr>
            <a:t>PESO IN % anno 2013</a:t>
          </a:r>
          <a:endParaRPr lang="it-IT"/>
        </a:p>
      </cdr:txBody>
    </cdr:sp>
  </cdr:relSizeAnchor>
  <cdr:relSizeAnchor xmlns:cdr="http://schemas.openxmlformats.org/drawingml/2006/chartDrawing">
    <cdr:from>
      <cdr:x>0.01674</cdr:x>
      <cdr:y>0.28209</cdr:y>
    </cdr:from>
    <cdr:to>
      <cdr:x>0.02041</cdr:x>
      <cdr:y>0.28233</cdr:y>
    </cdr:to>
    <cdr:sp macro="" textlink="">
      <cdr:nvSpPr>
        <cdr:cNvPr id="4" name="CasellaDiTesto 5"/>
        <cdr:cNvSpPr txBox="1"/>
      </cdr:nvSpPr>
      <cdr:spPr>
        <a:xfrm xmlns:a="http://schemas.openxmlformats.org/drawingml/2006/main" rot="16200000">
          <a:off x="-1188799" y="2328613"/>
          <a:ext cx="2835286" cy="2227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t-IT" sz="900" b="1">
              <a:solidFill>
                <a:schemeClr val="tx2"/>
              </a:solidFill>
              <a:latin typeface="Trebuchet MS" pitchFamily="34" charset="0"/>
            </a:rPr>
            <a:t>Elaborazione ANFIA su dati ISTAT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0.01583</cdr:x>
      <cdr:y>0.01363</cdr:y>
    </cdr:from>
    <cdr:to>
      <cdr:x>0.75408</cdr:x>
      <cdr:y>0.17751</cdr:y>
    </cdr:to>
    <cdr:sp macro="" textlink="">
      <cdr:nvSpPr>
        <cdr:cNvPr id="2049" name="CasellaDiTes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81" y="43740"/>
          <a:ext cx="3460864" cy="400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000" b="1" i="0" u="none" strike="noStrike" baseline="0">
              <a:solidFill>
                <a:srgbClr val="003366"/>
              </a:solidFill>
              <a:latin typeface="Trebuchet MS"/>
            </a:rPr>
            <a:t>ITALIA - TRAFFICO TOTALE INTERNO PASSEGGERI</a:t>
          </a:r>
        </a:p>
        <a:p xmlns:a="http://schemas.openxmlformats.org/drawingml/2006/main">
          <a:pPr algn="l" rtl="0">
            <a:defRPr sz="1000"/>
          </a:pPr>
          <a:r>
            <a:rPr lang="it-IT" sz="1000" b="1" i="0" u="none" strike="noStrike" baseline="0">
              <a:solidFill>
                <a:srgbClr val="003366"/>
              </a:solidFill>
              <a:latin typeface="Trebuchet MS"/>
            </a:rPr>
            <a:t>PESO IN % anno 2005</a:t>
          </a:r>
        </a:p>
        <a:p xmlns:a="http://schemas.openxmlformats.org/drawingml/2006/main">
          <a:pPr algn="l" rtl="0">
            <a:defRPr sz="1000"/>
          </a:pPr>
          <a:endParaRPr lang="it-IT"/>
        </a:p>
      </cdr:txBody>
    </cdr:sp>
  </cdr:relSizeAnchor>
  <cdr:relSizeAnchor xmlns:cdr="http://schemas.openxmlformats.org/drawingml/2006/chartDrawing">
    <cdr:from>
      <cdr:x>0.01674</cdr:x>
      <cdr:y>0.28209</cdr:y>
    </cdr:from>
    <cdr:to>
      <cdr:x>0.02041</cdr:x>
      <cdr:y>0.28233</cdr:y>
    </cdr:to>
    <cdr:sp macro="" textlink="">
      <cdr:nvSpPr>
        <cdr:cNvPr id="4" name="CasellaDiTesto 5"/>
        <cdr:cNvSpPr txBox="1"/>
      </cdr:nvSpPr>
      <cdr:spPr>
        <a:xfrm xmlns:a="http://schemas.openxmlformats.org/drawingml/2006/main" rot="16200000">
          <a:off x="-1188799" y="2328613"/>
          <a:ext cx="2835286" cy="2227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t-IT" sz="900" b="1">
              <a:solidFill>
                <a:schemeClr val="tx2"/>
              </a:solidFill>
              <a:latin typeface="Trebuchet MS" pitchFamily="34" charset="0"/>
            </a:rPr>
            <a:t>Elaborazione ANFIA su dati ISTAT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630271</xdr:colOff>
      <xdr:row>6</xdr:row>
      <xdr:rowOff>161925</xdr:rowOff>
    </xdr:from>
    <xdr:to>
      <xdr:col>23</xdr:col>
      <xdr:colOff>422275</xdr:colOff>
      <xdr:row>35</xdr:row>
      <xdr:rowOff>9525</xdr:rowOff>
    </xdr:to>
    <xdr:graphicFrame macro="">
      <xdr:nvGraphicFramePr>
        <xdr:cNvPr id="1072" name="Grafico 1">
          <a:extLst>
            <a:ext uri="{FF2B5EF4-FFF2-40B4-BE49-F238E27FC236}">
              <a16:creationId xmlns:a16="http://schemas.microsoft.com/office/drawing/2014/main" id="{0168A37A-4CE7-4CD3-8726-163D83859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</xdr:colOff>
      <xdr:row>0</xdr:row>
      <xdr:rowOff>40892</xdr:rowOff>
    </xdr:from>
    <xdr:to>
      <xdr:col>0</xdr:col>
      <xdr:colOff>711200</xdr:colOff>
      <xdr:row>2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F0AA2D8-8FF5-4744-B71C-886AF7CE4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40892"/>
          <a:ext cx="679450" cy="435358"/>
        </a:xfrm>
        <a:prstGeom prst="rect">
          <a:avLst/>
        </a:prstGeom>
      </xdr:spPr>
    </xdr:pic>
    <xdr:clientData/>
  </xdr:twoCellAnchor>
  <xdr:twoCellAnchor>
    <xdr:from>
      <xdr:col>16</xdr:col>
      <xdr:colOff>822325</xdr:colOff>
      <xdr:row>32</xdr:row>
      <xdr:rowOff>34925</xdr:rowOff>
    </xdr:from>
    <xdr:to>
      <xdr:col>19</xdr:col>
      <xdr:colOff>314325</xdr:colOff>
      <xdr:row>33</xdr:row>
      <xdr:rowOff>168275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1BABE9E0-E933-4A23-83CC-C3BFB340258A}"/>
            </a:ext>
          </a:extLst>
        </xdr:cNvPr>
        <xdr:cNvSpPr txBox="1"/>
      </xdr:nvSpPr>
      <xdr:spPr>
        <a:xfrm>
          <a:off x="8509000" y="6245225"/>
          <a:ext cx="447357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>
              <a:latin typeface="Trebuchet MS" panose="020B0603020202020204" pitchFamily="34" charset="0"/>
            </a:rPr>
            <a:t>ANFIA</a:t>
          </a:r>
          <a:r>
            <a:rPr lang="it-IT" sz="900" baseline="0">
              <a:latin typeface="Trebuchet MS" panose="020B0603020202020204" pitchFamily="34" charset="0"/>
            </a:rPr>
            <a:t> su dati MIT</a:t>
          </a:r>
          <a:endParaRPr lang="it-IT" sz="900"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16</xdr:col>
      <xdr:colOff>323849</xdr:colOff>
      <xdr:row>0</xdr:row>
      <xdr:rowOff>95250</xdr:rowOff>
    </xdr:from>
    <xdr:to>
      <xdr:col>16</xdr:col>
      <xdr:colOff>1419224</xdr:colOff>
      <xdr:row>3</xdr:row>
      <xdr:rowOff>142024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57D0BBB1-3A39-481C-83FB-04FE0291F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4" y="95250"/>
          <a:ext cx="1095375" cy="732574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0.01626</cdr:x>
      <cdr:y>0.04767</cdr:y>
    </cdr:from>
    <cdr:to>
      <cdr:x>0.56418</cdr:x>
      <cdr:y>0.14483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27095" y="233668"/>
          <a:ext cx="4283860" cy="476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200" b="1" i="1">
              <a:solidFill>
                <a:schemeClr val="tx1"/>
              </a:solidFill>
              <a:latin typeface="Trebuchet MS" panose="020B0603020202020204" pitchFamily="34" charset="0"/>
            </a:rPr>
            <a:t>Milioni passeggeri-km in % nel 2019 (stime</a:t>
          </a:r>
          <a:r>
            <a:rPr lang="it-IT" sz="1200" b="1" i="1" baseline="0">
              <a:solidFill>
                <a:schemeClr val="tx1"/>
              </a:solidFill>
              <a:latin typeface="Trebuchet MS" panose="020B0603020202020204" pitchFamily="34" charset="0"/>
            </a:rPr>
            <a:t> MIT)</a:t>
          </a:r>
          <a:endParaRPr lang="it-IT" sz="1200" b="1" i="1">
            <a:solidFill>
              <a:schemeClr val="tx1"/>
            </a:solidFill>
            <a:latin typeface="Trebuchet MS" panose="020B0603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workbookViewId="0">
      <selection sqref="A1:P23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1"/>
  <sheetViews>
    <sheetView showGridLines="0" tabSelected="1" zoomScaleNormal="100" workbookViewId="0">
      <selection activeCell="N1" sqref="N1"/>
    </sheetView>
  </sheetViews>
  <sheetFormatPr defaultColWidth="9.109375" defaultRowHeight="13.2" x14ac:dyDescent="0.3"/>
  <cols>
    <col min="1" max="1" width="42.88671875" style="16" customWidth="1"/>
    <col min="2" max="2" width="8.109375" style="3" customWidth="1"/>
    <col min="3" max="4" width="8.109375" style="3" hidden="1" customWidth="1"/>
    <col min="5" max="5" width="8.109375" style="3" customWidth="1"/>
    <col min="6" max="8" width="8.109375" style="3" hidden="1" customWidth="1"/>
    <col min="9" max="11" width="8.109375" style="3" customWidth="1"/>
    <col min="12" max="14" width="9.109375" style="17"/>
    <col min="15" max="16" width="2.109375" style="3" customWidth="1"/>
    <col min="17" max="17" width="31.88671875" style="3" customWidth="1"/>
    <col min="18" max="18" width="33.6640625" style="3" bestFit="1" customWidth="1"/>
    <col min="19" max="21" width="9.109375" style="3"/>
    <col min="22" max="22" width="5.109375" style="3" customWidth="1"/>
    <col min="23" max="25" width="9.109375" style="3"/>
    <col min="26" max="26" width="4.44140625" style="3" customWidth="1"/>
    <col min="27" max="16384" width="9.109375" style="3"/>
  </cols>
  <sheetData>
    <row r="1" spans="1:21" s="1" customFormat="1" ht="24" customHeight="1" x14ac:dyDescent="0.35">
      <c r="A1" s="42" t="s">
        <v>0</v>
      </c>
      <c r="C1" s="2"/>
      <c r="D1" s="2"/>
      <c r="L1" s="34"/>
      <c r="M1" s="34"/>
      <c r="N1" s="34"/>
      <c r="Q1" s="39"/>
      <c r="R1" s="39"/>
    </row>
    <row r="2" spans="1:21" s="1" customFormat="1" ht="14.4" x14ac:dyDescent="0.35">
      <c r="A2" s="4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34"/>
      <c r="N2" s="34"/>
      <c r="Q2" s="40"/>
      <c r="R2" s="40"/>
    </row>
    <row r="3" spans="1:21" x14ac:dyDescent="0.3">
      <c r="A3" s="38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6" spans="1:21" x14ac:dyDescent="0.3">
      <c r="A6" s="6" t="s">
        <v>6</v>
      </c>
      <c r="B6" s="7">
        <v>2005</v>
      </c>
      <c r="C6" s="7">
        <v>2008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</row>
    <row r="7" spans="1:21" x14ac:dyDescent="0.3">
      <c r="A7" s="8" t="s">
        <v>5</v>
      </c>
      <c r="B7" s="9">
        <v>50.463000000000001</v>
      </c>
      <c r="C7" s="9">
        <v>49.892000000000003</v>
      </c>
      <c r="D7" s="9">
        <v>48.514000000000003</v>
      </c>
      <c r="E7" s="9">
        <v>47.573999999999998</v>
      </c>
      <c r="F7" s="9">
        <v>47.247</v>
      </c>
      <c r="G7" s="9">
        <v>47.158999999999999</v>
      </c>
      <c r="H7" s="9">
        <v>49.128</v>
      </c>
      <c r="I7" s="9">
        <v>50.445999999999998</v>
      </c>
      <c r="J7" s="9">
        <v>52.695</v>
      </c>
      <c r="K7" s="9">
        <v>53.003</v>
      </c>
      <c r="L7" s="10">
        <v>54.039000000000001</v>
      </c>
      <c r="M7" s="10">
        <v>56.302999999999997</v>
      </c>
      <c r="N7" s="10">
        <v>56.113999999999997</v>
      </c>
    </row>
    <row r="8" spans="1:21" x14ac:dyDescent="0.3">
      <c r="A8" s="22" t="s">
        <v>7</v>
      </c>
      <c r="B8" s="23">
        <v>50.088000000000001</v>
      </c>
      <c r="C8" s="23">
        <v>49.524000000000001</v>
      </c>
      <c r="D8" s="23">
        <v>48.124000000000002</v>
      </c>
      <c r="E8" s="23">
        <v>47.171999999999997</v>
      </c>
      <c r="F8" s="23">
        <v>46.844999999999999</v>
      </c>
      <c r="G8" s="23">
        <v>46.759</v>
      </c>
      <c r="H8" s="23">
        <v>48.738</v>
      </c>
      <c r="I8" s="23">
        <v>49.957000000000001</v>
      </c>
      <c r="J8" s="23">
        <v>52.207000000000001</v>
      </c>
      <c r="K8" s="23">
        <v>52.177999999999997</v>
      </c>
      <c r="L8" s="23">
        <v>53.231000000000002</v>
      </c>
      <c r="M8" s="11">
        <v>55.493000000000002</v>
      </c>
      <c r="N8" s="11">
        <v>55.302999999999997</v>
      </c>
      <c r="R8" s="36"/>
      <c r="S8" s="36">
        <v>2018</v>
      </c>
      <c r="T8" s="36">
        <v>2019</v>
      </c>
    </row>
    <row r="9" spans="1:21" x14ac:dyDescent="0.3">
      <c r="A9" s="22" t="s">
        <v>8</v>
      </c>
      <c r="B9" s="23">
        <v>46.143999999999998</v>
      </c>
      <c r="C9" s="23">
        <v>45.767000000000003</v>
      </c>
      <c r="D9" s="23">
        <v>44.404000000000003</v>
      </c>
      <c r="E9" s="23">
        <v>43.348999999999997</v>
      </c>
      <c r="F9" s="23">
        <v>45.944000000000003</v>
      </c>
      <c r="G9" s="23">
        <v>45.753</v>
      </c>
      <c r="H9" s="23">
        <v>47.707000000000001</v>
      </c>
      <c r="I9" s="23">
        <v>48.881</v>
      </c>
      <c r="J9" s="23">
        <v>51.121000000000002</v>
      </c>
      <c r="K9" s="23">
        <v>51.716000000000001</v>
      </c>
      <c r="L9" s="23">
        <v>52.777999999999999</v>
      </c>
      <c r="M9" s="11">
        <v>55.036999999999999</v>
      </c>
      <c r="N9" s="11">
        <v>54.847999999999999</v>
      </c>
      <c r="R9" s="36" t="s">
        <v>36</v>
      </c>
      <c r="S9" s="41">
        <f>T9/T$17</f>
        <v>0.75975103734439831</v>
      </c>
      <c r="T9" s="44">
        <v>732.4</v>
      </c>
      <c r="U9" s="5"/>
    </row>
    <row r="10" spans="1:21" x14ac:dyDescent="0.3">
      <c r="A10" s="22" t="s">
        <v>9</v>
      </c>
      <c r="B10" s="23">
        <v>3.944</v>
      </c>
      <c r="C10" s="23">
        <v>3.7570000000000001</v>
      </c>
      <c r="D10" s="23">
        <v>3.72</v>
      </c>
      <c r="E10" s="23">
        <v>3.823</v>
      </c>
      <c r="F10" s="23">
        <v>0.90100000000000002</v>
      </c>
      <c r="G10" s="23">
        <v>1.006</v>
      </c>
      <c r="H10" s="23">
        <v>1.0309999999999999</v>
      </c>
      <c r="I10" s="23">
        <v>1.0760000000000001</v>
      </c>
      <c r="J10" s="23">
        <v>1.0860000000000001</v>
      </c>
      <c r="K10" s="23">
        <v>0.46300000000000002</v>
      </c>
      <c r="L10" s="23">
        <v>0.45300000000000001</v>
      </c>
      <c r="M10" s="11">
        <v>0.45600000000000002</v>
      </c>
      <c r="N10" s="11">
        <v>0.45400000000000001</v>
      </c>
      <c r="R10" s="36" t="s">
        <v>37</v>
      </c>
      <c r="S10" s="41">
        <f t="shared" ref="S10:S16" si="0">T10/T$17</f>
        <v>4.0663900414937761E-2</v>
      </c>
      <c r="T10" s="44">
        <v>39.200000000000003</v>
      </c>
      <c r="U10" s="5"/>
    </row>
    <row r="11" spans="1:21" x14ac:dyDescent="0.3">
      <c r="A11" s="22" t="s">
        <v>10</v>
      </c>
      <c r="B11" s="23">
        <v>0.375</v>
      </c>
      <c r="C11" s="23">
        <v>0.36799999999999999</v>
      </c>
      <c r="D11" s="23">
        <v>0.39</v>
      </c>
      <c r="E11" s="23">
        <v>0.40100000000000002</v>
      </c>
      <c r="F11" s="23">
        <v>0.40200000000000002</v>
      </c>
      <c r="G11" s="23">
        <v>0.4</v>
      </c>
      <c r="H11" s="23">
        <v>0.39</v>
      </c>
      <c r="I11" s="23">
        <v>0.48799999999999999</v>
      </c>
      <c r="J11" s="23">
        <v>0.5</v>
      </c>
      <c r="K11" s="23">
        <v>0.82499999999999996</v>
      </c>
      <c r="L11" s="23">
        <v>0.80800000000000005</v>
      </c>
      <c r="M11" s="11">
        <v>0.81</v>
      </c>
      <c r="N11" s="11">
        <v>0.81100000000000005</v>
      </c>
      <c r="R11" s="37" t="s">
        <v>43</v>
      </c>
      <c r="S11" s="41">
        <f t="shared" si="0"/>
        <v>7.6763485477178428E-2</v>
      </c>
      <c r="T11" s="44">
        <v>74</v>
      </c>
      <c r="U11" s="5"/>
    </row>
    <row r="12" spans="1:21" x14ac:dyDescent="0.3">
      <c r="A12" s="22" t="s">
        <v>11</v>
      </c>
      <c r="B12" s="23">
        <v>0.05</v>
      </c>
      <c r="C12" s="23">
        <v>5.1999999999999998E-2</v>
      </c>
      <c r="D12" s="23">
        <v>6.0999999999999999E-2</v>
      </c>
      <c r="E12" s="23">
        <v>7.1999999999999995E-2</v>
      </c>
      <c r="F12" s="23">
        <v>7.5999999999999998E-2</v>
      </c>
      <c r="G12" s="23">
        <v>7.5999999999999998E-2</v>
      </c>
      <c r="H12" s="23">
        <v>7.6999999999999999E-2</v>
      </c>
      <c r="I12" s="23">
        <v>7.6999999999999999E-2</v>
      </c>
      <c r="J12" s="23">
        <v>7.8E-2</v>
      </c>
      <c r="K12" s="23">
        <v>7.8E-2</v>
      </c>
      <c r="L12" s="23">
        <v>8.6999999999999994E-2</v>
      </c>
      <c r="M12" s="11">
        <v>0.08</v>
      </c>
      <c r="N12" s="11">
        <v>8.1000000000000003E-2</v>
      </c>
      <c r="R12" s="37" t="s">
        <v>42</v>
      </c>
      <c r="S12" s="41">
        <f t="shared" si="0"/>
        <v>2.9979253112033193E-2</v>
      </c>
      <c r="T12" s="44">
        <v>28.9</v>
      </c>
      <c r="U12" s="5"/>
    </row>
    <row r="13" spans="1:21" x14ac:dyDescent="0.3">
      <c r="A13" s="22" t="s">
        <v>12</v>
      </c>
      <c r="B13" s="11">
        <v>0.32500000000000001</v>
      </c>
      <c r="C13" s="11">
        <v>0.316</v>
      </c>
      <c r="D13" s="11">
        <v>0.32900000000000001</v>
      </c>
      <c r="E13" s="11">
        <v>0.32900000000000001</v>
      </c>
      <c r="F13" s="11">
        <v>0.32700000000000001</v>
      </c>
      <c r="G13" s="11">
        <v>0.32300000000000001</v>
      </c>
      <c r="H13" s="11">
        <v>0.313</v>
      </c>
      <c r="I13" s="11">
        <v>0.41099999999999998</v>
      </c>
      <c r="J13" s="11">
        <v>0.41099999999999998</v>
      </c>
      <c r="K13" s="11">
        <v>0.747</v>
      </c>
      <c r="L13" s="23">
        <v>0.72899999999999998</v>
      </c>
      <c r="M13" s="11">
        <v>0.73</v>
      </c>
      <c r="N13" s="11">
        <v>0.67300000000000004</v>
      </c>
      <c r="R13" s="36" t="s">
        <v>41</v>
      </c>
      <c r="S13" s="41">
        <f t="shared" si="0"/>
        <v>7.6763485477178428E-3</v>
      </c>
      <c r="T13" s="44">
        <v>7.4</v>
      </c>
      <c r="U13" s="5"/>
    </row>
    <row r="14" spans="1:21" x14ac:dyDescent="0.3">
      <c r="A14" s="21" t="s">
        <v>13</v>
      </c>
      <c r="B14" s="9">
        <v>89.328999999999994</v>
      </c>
      <c r="C14" s="9">
        <v>90.692999999999998</v>
      </c>
      <c r="D14" s="9">
        <v>89.796999999999997</v>
      </c>
      <c r="E14" s="9">
        <v>90.134</v>
      </c>
      <c r="F14" s="9">
        <v>90.906999999999996</v>
      </c>
      <c r="G14" s="9">
        <v>90.542000000000002</v>
      </c>
      <c r="H14" s="9">
        <v>90.748000000000005</v>
      </c>
      <c r="I14" s="9">
        <v>91.61</v>
      </c>
      <c r="J14" s="9">
        <v>91.558999999999997</v>
      </c>
      <c r="K14" s="9">
        <v>92.043000000000006</v>
      </c>
      <c r="L14" s="10">
        <v>91.084999999999994</v>
      </c>
      <c r="M14" s="10">
        <v>91.001999999999995</v>
      </c>
      <c r="N14" s="10">
        <v>91.65</v>
      </c>
      <c r="R14" s="36" t="s">
        <v>39</v>
      </c>
      <c r="S14" s="41">
        <f t="shared" si="0"/>
        <v>5.8195020746887968E-2</v>
      </c>
      <c r="T14" s="44">
        <v>56.1</v>
      </c>
      <c r="U14" s="5"/>
    </row>
    <row r="15" spans="1:21" x14ac:dyDescent="0.3">
      <c r="A15" s="22" t="s">
        <v>14</v>
      </c>
      <c r="B15" s="23">
        <v>17.864999999999998</v>
      </c>
      <c r="C15" s="23">
        <v>17.027999999999999</v>
      </c>
      <c r="D15" s="23">
        <v>16.632000000000001</v>
      </c>
      <c r="E15" s="23">
        <v>16.824999999999999</v>
      </c>
      <c r="F15" s="23">
        <v>17.388999999999999</v>
      </c>
      <c r="G15" s="23">
        <v>16.992999999999999</v>
      </c>
      <c r="H15" s="23">
        <v>17.125</v>
      </c>
      <c r="I15" s="23">
        <v>17.905000000000001</v>
      </c>
      <c r="J15" s="23">
        <v>17.783000000000001</v>
      </c>
      <c r="K15" s="23">
        <v>17.452000000000002</v>
      </c>
      <c r="L15" s="23">
        <v>17.173999999999999</v>
      </c>
      <c r="M15" s="11">
        <v>17.036000000000001</v>
      </c>
      <c r="N15" s="11">
        <v>17.626999999999999</v>
      </c>
      <c r="R15" s="36" t="s">
        <v>24</v>
      </c>
      <c r="S15" s="41">
        <f t="shared" si="0"/>
        <v>2.2614107883817427E-2</v>
      </c>
      <c r="T15" s="44">
        <v>21.8</v>
      </c>
      <c r="U15" s="5"/>
    </row>
    <row r="16" spans="1:21" x14ac:dyDescent="0.3">
      <c r="A16" s="22" t="s">
        <v>15</v>
      </c>
      <c r="B16" s="11">
        <v>71.463999999999999</v>
      </c>
      <c r="C16" s="11">
        <v>73.665000000000006</v>
      </c>
      <c r="D16" s="11">
        <v>73.165000000000006</v>
      </c>
      <c r="E16" s="11">
        <v>73.308999999999997</v>
      </c>
      <c r="F16" s="11">
        <v>73.519000000000005</v>
      </c>
      <c r="G16" s="11">
        <v>73.549000000000007</v>
      </c>
      <c r="H16" s="11">
        <v>73.623000000000005</v>
      </c>
      <c r="I16" s="11">
        <v>73.704999999999998</v>
      </c>
      <c r="J16" s="11">
        <v>73.775999999999996</v>
      </c>
      <c r="K16" s="23">
        <v>73.838999999999999</v>
      </c>
      <c r="L16" s="23">
        <v>73.91</v>
      </c>
      <c r="M16" s="11">
        <v>73.965999999999994</v>
      </c>
      <c r="N16" s="11">
        <v>74.024000000000001</v>
      </c>
      <c r="R16" s="36" t="s">
        <v>44</v>
      </c>
      <c r="S16" s="41">
        <f t="shared" si="0"/>
        <v>4.3568464730290458E-3</v>
      </c>
      <c r="T16" s="44">
        <v>4.2</v>
      </c>
      <c r="U16" s="5"/>
    </row>
    <row r="17" spans="1:21" x14ac:dyDescent="0.3">
      <c r="A17" s="21" t="s">
        <v>16</v>
      </c>
      <c r="B17" s="9">
        <v>17.678000000000001</v>
      </c>
      <c r="C17" s="9">
        <v>18.651</v>
      </c>
      <c r="D17" s="9">
        <v>18.878</v>
      </c>
      <c r="E17" s="9">
        <v>19.187999999999999</v>
      </c>
      <c r="F17" s="9">
        <v>18.652000000000001</v>
      </c>
      <c r="G17" s="9">
        <v>17.527000000000001</v>
      </c>
      <c r="H17" s="9">
        <v>17.625</v>
      </c>
      <c r="I17" s="9">
        <v>17.869</v>
      </c>
      <c r="J17" s="9">
        <v>17.797999999999998</v>
      </c>
      <c r="K17" s="9">
        <v>17.785</v>
      </c>
      <c r="L17" s="9">
        <v>18.562999999999999</v>
      </c>
      <c r="M17" s="10">
        <v>18.887</v>
      </c>
      <c r="N17" s="10">
        <v>18.690000000000001</v>
      </c>
      <c r="T17" s="3">
        <f>SUM(T9:T16)</f>
        <v>964</v>
      </c>
      <c r="U17" s="5"/>
    </row>
    <row r="18" spans="1:21" x14ac:dyDescent="0.3">
      <c r="A18" s="22" t="s">
        <v>17</v>
      </c>
      <c r="B18" s="23">
        <v>11.625</v>
      </c>
      <c r="C18" s="23">
        <v>11.744999999999999</v>
      </c>
      <c r="D18" s="23">
        <v>11.909000000000001</v>
      </c>
      <c r="E18" s="23">
        <v>12.085000000000001</v>
      </c>
      <c r="F18" s="23">
        <v>11.537000000000001</v>
      </c>
      <c r="G18" s="23">
        <v>10.97</v>
      </c>
      <c r="H18" s="23">
        <v>11.022</v>
      </c>
      <c r="I18" s="23">
        <v>11.196</v>
      </c>
      <c r="J18" s="23">
        <v>10.95</v>
      </c>
      <c r="K18" s="23">
        <v>11.02</v>
      </c>
      <c r="L18" s="23">
        <v>11.593999999999999</v>
      </c>
      <c r="M18" s="11">
        <v>11.598000000000001</v>
      </c>
      <c r="N18" s="11">
        <v>11.284000000000001</v>
      </c>
    </row>
    <row r="19" spans="1:21" x14ac:dyDescent="0.3">
      <c r="A19" s="22" t="s">
        <v>18</v>
      </c>
      <c r="B19" s="23">
        <v>6.0529999999999999</v>
      </c>
      <c r="C19" s="23">
        <v>6.9050000000000002</v>
      </c>
      <c r="D19" s="23">
        <v>6.9690000000000003</v>
      </c>
      <c r="E19" s="23">
        <v>7.1029999999999998</v>
      </c>
      <c r="F19" s="23">
        <v>7.1139999999999999</v>
      </c>
      <c r="G19" s="23">
        <v>6.5570000000000004</v>
      </c>
      <c r="H19" s="23">
        <v>6.6029999999999998</v>
      </c>
      <c r="I19" s="23">
        <v>6.6740000000000004</v>
      </c>
      <c r="J19" s="23">
        <v>6.8479999999999999</v>
      </c>
      <c r="K19" s="23">
        <v>6.766</v>
      </c>
      <c r="L19" s="23">
        <v>6.9690000000000003</v>
      </c>
      <c r="M19" s="11">
        <v>7.2889999999999997</v>
      </c>
      <c r="N19" s="11">
        <v>7.4050000000000002</v>
      </c>
    </row>
    <row r="20" spans="1:21" x14ac:dyDescent="0.3">
      <c r="A20" s="22" t="s">
        <v>19</v>
      </c>
      <c r="B20" s="23">
        <v>1.0529999999999999</v>
      </c>
      <c r="C20" s="23">
        <v>1.107</v>
      </c>
      <c r="D20" s="23">
        <v>1.1080000000000001</v>
      </c>
      <c r="E20" s="23">
        <v>1.135</v>
      </c>
      <c r="F20" s="23">
        <v>1.246</v>
      </c>
      <c r="G20" s="23">
        <v>1.2430000000000001</v>
      </c>
      <c r="H20" s="23">
        <v>1.228</v>
      </c>
      <c r="I20" s="23">
        <v>1.266</v>
      </c>
      <c r="J20" s="23">
        <v>1.3049999999999999</v>
      </c>
      <c r="K20" s="23">
        <v>1.357</v>
      </c>
      <c r="L20" s="23">
        <v>1.387</v>
      </c>
      <c r="M20" s="11">
        <v>1.4159999999999999</v>
      </c>
      <c r="N20" s="11">
        <v>1.4430000000000001</v>
      </c>
    </row>
    <row r="21" spans="1:21" x14ac:dyDescent="0.3">
      <c r="A21" s="22" t="s">
        <v>20</v>
      </c>
      <c r="B21" s="23">
        <v>4.9820000000000002</v>
      </c>
      <c r="C21" s="23">
        <v>5.7770000000000001</v>
      </c>
      <c r="D21" s="23">
        <v>5.84</v>
      </c>
      <c r="E21" s="23">
        <v>5.9480000000000004</v>
      </c>
      <c r="F21" s="23">
        <v>5.8490000000000002</v>
      </c>
      <c r="G21" s="23">
        <v>5.2949999999999999</v>
      </c>
      <c r="H21" s="23">
        <v>5.3559999999999999</v>
      </c>
      <c r="I21" s="23">
        <v>5.3879999999999999</v>
      </c>
      <c r="J21" s="23">
        <v>5.5270000000000001</v>
      </c>
      <c r="K21" s="23">
        <v>5.3879999999999999</v>
      </c>
      <c r="L21" s="23">
        <v>5.5620000000000003</v>
      </c>
      <c r="M21" s="11">
        <v>5.8529999999999998</v>
      </c>
      <c r="N21" s="11">
        <v>5.9420000000000002</v>
      </c>
    </row>
    <row r="22" spans="1:21" x14ac:dyDescent="0.3">
      <c r="A22" s="22" t="s">
        <v>21</v>
      </c>
      <c r="B22" s="23">
        <v>1.9E-2</v>
      </c>
      <c r="C22" s="23">
        <v>2.1000000000000001E-2</v>
      </c>
      <c r="D22" s="23">
        <v>2.1000000000000001E-2</v>
      </c>
      <c r="E22" s="23">
        <v>0.02</v>
      </c>
      <c r="F22" s="23">
        <v>1.9E-2</v>
      </c>
      <c r="G22" s="23">
        <v>0.02</v>
      </c>
      <c r="H22" s="23">
        <v>1.9E-2</v>
      </c>
      <c r="I22" s="23">
        <v>1.9E-2</v>
      </c>
      <c r="J22" s="23">
        <v>0.02</v>
      </c>
      <c r="K22" s="23">
        <v>0.02</v>
      </c>
      <c r="L22" s="23">
        <v>0.02</v>
      </c>
      <c r="M22" s="11">
        <v>2.1000000000000001E-2</v>
      </c>
      <c r="N22" s="11">
        <v>0.02</v>
      </c>
    </row>
    <row r="23" spans="1:21" x14ac:dyDescent="0.3">
      <c r="A23" s="21" t="s">
        <v>22</v>
      </c>
      <c r="B23" s="10">
        <v>3.2370000000000001</v>
      </c>
      <c r="C23" s="10">
        <v>3.734</v>
      </c>
      <c r="D23" s="10">
        <v>3.8119999999999998</v>
      </c>
      <c r="E23" s="10">
        <v>3.5609999999999999</v>
      </c>
      <c r="F23" s="10">
        <v>3.3639999999999999</v>
      </c>
      <c r="G23" s="10">
        <v>3.202</v>
      </c>
      <c r="H23" s="10">
        <v>3.08</v>
      </c>
      <c r="I23" s="10">
        <v>3.0569999999999999</v>
      </c>
      <c r="J23" s="10">
        <v>2.9870000000000001</v>
      </c>
      <c r="K23" s="10">
        <v>2.9180000000000001</v>
      </c>
      <c r="L23" s="9">
        <v>3.1139999999999999</v>
      </c>
      <c r="M23" s="10">
        <v>3.4340000000000002</v>
      </c>
      <c r="N23" s="10">
        <v>3.5219999999999998</v>
      </c>
    </row>
    <row r="24" spans="1:21" x14ac:dyDescent="0.3">
      <c r="A24" s="21" t="s">
        <v>23</v>
      </c>
      <c r="B24" s="9">
        <v>0.48799999999999999</v>
      </c>
      <c r="C24" s="9">
        <v>0.45200000000000001</v>
      </c>
      <c r="D24" s="9">
        <v>0.50900000000000001</v>
      </c>
      <c r="E24" s="9">
        <v>0.52700000000000002</v>
      </c>
      <c r="F24" s="9">
        <v>0.54</v>
      </c>
      <c r="G24" s="9">
        <v>0.52900000000000003</v>
      </c>
      <c r="H24" s="9">
        <v>0.54800000000000004</v>
      </c>
      <c r="I24" s="9">
        <v>0.59899999999999998</v>
      </c>
      <c r="J24" s="9">
        <v>0.60299999999999998</v>
      </c>
      <c r="K24" s="9">
        <v>0.63600000000000001</v>
      </c>
      <c r="L24" s="9">
        <v>0.66500000000000004</v>
      </c>
      <c r="M24" s="10">
        <v>0.66400000000000003</v>
      </c>
      <c r="N24" s="10">
        <v>0.67700000000000005</v>
      </c>
    </row>
    <row r="25" spans="1:21" x14ac:dyDescent="0.3">
      <c r="A25" s="21" t="s">
        <v>24</v>
      </c>
      <c r="B25" s="10">
        <v>12.813000000000001</v>
      </c>
      <c r="C25" s="10">
        <v>15.064</v>
      </c>
      <c r="D25" s="10">
        <v>14.7</v>
      </c>
      <c r="E25" s="10">
        <v>15.726000000000001</v>
      </c>
      <c r="F25" s="10">
        <v>16.765000000000001</v>
      </c>
      <c r="G25" s="10">
        <v>16.545000000000002</v>
      </c>
      <c r="H25" s="10">
        <v>16.260000000000002</v>
      </c>
      <c r="I25" s="10">
        <v>17.030999999999999</v>
      </c>
      <c r="J25" s="10">
        <v>17.802</v>
      </c>
      <c r="K25" s="10">
        <v>18.646999999999998</v>
      </c>
      <c r="L25" s="9">
        <v>19.824000000000002</v>
      </c>
      <c r="M25" s="10">
        <v>20.962</v>
      </c>
      <c r="N25" s="10">
        <v>21.8</v>
      </c>
    </row>
    <row r="26" spans="1:21" x14ac:dyDescent="0.3">
      <c r="A26" s="21" t="s">
        <v>3</v>
      </c>
      <c r="B26" s="10">
        <v>726.53399999999999</v>
      </c>
      <c r="C26" s="10">
        <v>721.83</v>
      </c>
      <c r="D26" s="10">
        <v>762.32</v>
      </c>
      <c r="E26" s="10">
        <v>739.87</v>
      </c>
      <c r="F26" s="10">
        <v>708.25099999999998</v>
      </c>
      <c r="G26" s="10">
        <v>620.68299999999999</v>
      </c>
      <c r="H26" s="10">
        <v>661.09699999999998</v>
      </c>
      <c r="I26" s="10">
        <v>684.58100000000002</v>
      </c>
      <c r="J26" s="10">
        <v>717.67499999999995</v>
      </c>
      <c r="K26" s="10">
        <v>744.93100000000004</v>
      </c>
      <c r="L26" s="9">
        <v>782.78</v>
      </c>
      <c r="M26" s="10">
        <v>755.12699999999995</v>
      </c>
      <c r="N26" s="10">
        <v>771.61800000000005</v>
      </c>
    </row>
    <row r="27" spans="1:21" x14ac:dyDescent="0.3">
      <c r="A27" s="22" t="s">
        <v>25</v>
      </c>
      <c r="B27" s="11">
        <v>677.01400000000001</v>
      </c>
      <c r="C27" s="11">
        <v>676.35900000000004</v>
      </c>
      <c r="D27" s="11">
        <v>719.91200000000003</v>
      </c>
      <c r="E27" s="11">
        <v>698.39</v>
      </c>
      <c r="F27" s="11">
        <v>665.32799999999997</v>
      </c>
      <c r="G27" s="11">
        <v>578.66800000000001</v>
      </c>
      <c r="H27" s="11">
        <v>620.36800000000005</v>
      </c>
      <c r="I27" s="11">
        <v>642.91999999999996</v>
      </c>
      <c r="J27" s="11">
        <v>676.35</v>
      </c>
      <c r="K27" s="11">
        <v>704.54200000000003</v>
      </c>
      <c r="L27" s="23">
        <v>744.91899999999998</v>
      </c>
      <c r="M27" s="11">
        <v>722.89400000000001</v>
      </c>
      <c r="N27" s="11">
        <v>732.42899999999997</v>
      </c>
    </row>
    <row r="28" spans="1:21" x14ac:dyDescent="0.3">
      <c r="A28" s="24" t="s">
        <v>26</v>
      </c>
      <c r="B28" s="11">
        <v>49.521000000000001</v>
      </c>
      <c r="C28" s="11">
        <v>45.470999999999997</v>
      </c>
      <c r="D28" s="11">
        <v>42.408000000000001</v>
      </c>
      <c r="E28" s="11">
        <v>41.48</v>
      </c>
      <c r="F28" s="11">
        <v>42.923000000000002</v>
      </c>
      <c r="G28" s="11">
        <v>42.015000000000001</v>
      </c>
      <c r="H28" s="11">
        <v>40.728999999999999</v>
      </c>
      <c r="I28" s="11">
        <v>41.661000000000001</v>
      </c>
      <c r="J28" s="11">
        <v>41.326000000000001</v>
      </c>
      <c r="K28" s="11">
        <v>40.389000000000003</v>
      </c>
      <c r="L28" s="23">
        <v>37.86</v>
      </c>
      <c r="M28" s="11">
        <v>32.232999999999997</v>
      </c>
      <c r="N28" s="11">
        <v>39.189</v>
      </c>
    </row>
    <row r="29" spans="1:21" x14ac:dyDescent="0.3">
      <c r="A29" s="25" t="s">
        <v>27</v>
      </c>
      <c r="B29" s="26">
        <v>900.54100000000005</v>
      </c>
      <c r="C29" s="26">
        <v>900.31500000000005</v>
      </c>
      <c r="D29" s="26">
        <v>938.53</v>
      </c>
      <c r="E29" s="26">
        <v>916.58100000000002</v>
      </c>
      <c r="F29" s="26">
        <v>885.726</v>
      </c>
      <c r="G29" s="26">
        <v>796.18600000000004</v>
      </c>
      <c r="H29" s="26">
        <v>838.48599999999999</v>
      </c>
      <c r="I29" s="26">
        <v>865.19200000000001</v>
      </c>
      <c r="J29" s="26">
        <v>901.12</v>
      </c>
      <c r="K29" s="26">
        <v>929.21500000000003</v>
      </c>
      <c r="L29" s="26">
        <v>970.07</v>
      </c>
      <c r="M29" s="26">
        <v>946.37900000000002</v>
      </c>
      <c r="N29" s="26">
        <v>964.01300000000003</v>
      </c>
    </row>
    <row r="30" spans="1:21" x14ac:dyDescent="0.3">
      <c r="A30" s="12" t="s">
        <v>40</v>
      </c>
      <c r="B30" s="13"/>
      <c r="C30" s="13"/>
      <c r="L30" s="3"/>
      <c r="M30" s="3"/>
      <c r="N30" s="3"/>
    </row>
    <row r="31" spans="1:21" x14ac:dyDescent="0.3">
      <c r="A31" s="14"/>
      <c r="B31" s="13"/>
      <c r="C31" s="13"/>
      <c r="L31" s="3"/>
      <c r="M31" s="3"/>
      <c r="N31" s="3"/>
      <c r="O31" s="17"/>
      <c r="P31" s="17"/>
      <c r="Q31" s="17"/>
      <c r="R31" s="17"/>
    </row>
    <row r="32" spans="1:21" x14ac:dyDescent="0.3">
      <c r="A32" s="6" t="s">
        <v>4</v>
      </c>
      <c r="B32" s="7">
        <v>2005</v>
      </c>
      <c r="C32" s="7">
        <v>2008</v>
      </c>
      <c r="D32" s="7">
        <v>2009</v>
      </c>
      <c r="E32" s="7">
        <v>2010</v>
      </c>
      <c r="F32" s="7">
        <v>2011</v>
      </c>
      <c r="G32" s="7">
        <v>2012</v>
      </c>
      <c r="H32" s="7">
        <v>2013</v>
      </c>
      <c r="I32" s="7">
        <v>2014</v>
      </c>
      <c r="J32" s="7">
        <v>2015</v>
      </c>
      <c r="K32" s="7">
        <v>2016</v>
      </c>
      <c r="L32" s="7">
        <v>2017</v>
      </c>
      <c r="M32" s="7">
        <v>2018</v>
      </c>
      <c r="N32" s="7">
        <v>2019</v>
      </c>
      <c r="O32" s="19">
        <v>2005</v>
      </c>
      <c r="P32" s="19"/>
      <c r="Q32" s="18"/>
      <c r="R32" s="18"/>
      <c r="S32" s="18"/>
    </row>
    <row r="33" spans="1:21" x14ac:dyDescent="0.3">
      <c r="A33" s="8" t="s">
        <v>5</v>
      </c>
      <c r="B33" s="9">
        <f>B7/B$29*100</f>
        <v>5.6036315947858011</v>
      </c>
      <c r="C33" s="9">
        <f t="shared" ref="C33:I33" si="1">C7/C$29*100</f>
        <v>5.5416159899590696</v>
      </c>
      <c r="D33" s="9">
        <f t="shared" si="1"/>
        <v>5.1691474966170503</v>
      </c>
      <c r="E33" s="9">
        <f t="shared" si="1"/>
        <v>5.1903759733182335</v>
      </c>
      <c r="F33" s="9">
        <f t="shared" si="1"/>
        <v>5.3342681596791781</v>
      </c>
      <c r="G33" s="9">
        <f t="shared" si="1"/>
        <v>5.9231134433411281</v>
      </c>
      <c r="H33" s="9">
        <f t="shared" si="1"/>
        <v>5.8591318161543544</v>
      </c>
      <c r="I33" s="9">
        <f t="shared" si="1"/>
        <v>5.8306133205115165</v>
      </c>
      <c r="J33" s="9">
        <f t="shared" ref="J33:K55" si="2">J7/J$29*100</f>
        <v>5.8477228338068183</v>
      </c>
      <c r="K33" s="9">
        <f t="shared" si="2"/>
        <v>5.7040620308539998</v>
      </c>
      <c r="L33" s="9">
        <f t="shared" ref="L33:N55" si="3">L7/L$29*100</f>
        <v>5.570628923685919</v>
      </c>
      <c r="M33" s="9">
        <f t="shared" ref="M33" si="4">M7/M$29*100</f>
        <v>5.9493078354443618</v>
      </c>
      <c r="N33" s="9">
        <f t="shared" si="3"/>
        <v>5.8208758595579102</v>
      </c>
      <c r="O33" s="19">
        <v>5.6</v>
      </c>
      <c r="P33" s="19"/>
      <c r="Q33" s="18"/>
      <c r="R33" s="18"/>
      <c r="S33" s="18"/>
    </row>
    <row r="34" spans="1:21" x14ac:dyDescent="0.3">
      <c r="A34" s="22" t="s">
        <v>7</v>
      </c>
      <c r="B34" s="23">
        <f t="shared" ref="B34:I34" si="5">B8/B$29*100</f>
        <v>5.5619899593688684</v>
      </c>
      <c r="C34" s="23">
        <f t="shared" si="5"/>
        <v>5.5007414071741554</v>
      </c>
      <c r="D34" s="23">
        <f t="shared" si="5"/>
        <v>5.1275931509914452</v>
      </c>
      <c r="E34" s="23">
        <f t="shared" si="5"/>
        <v>5.1465173290740251</v>
      </c>
      <c r="F34" s="23">
        <f t="shared" si="5"/>
        <v>5.2888816631780031</v>
      </c>
      <c r="G34" s="23">
        <f t="shared" si="5"/>
        <v>5.8728739264443233</v>
      </c>
      <c r="H34" s="23">
        <f t="shared" si="5"/>
        <v>5.8126194116538619</v>
      </c>
      <c r="I34" s="23">
        <f t="shared" si="5"/>
        <v>5.7740940739165412</v>
      </c>
      <c r="J34" s="23">
        <f t="shared" si="2"/>
        <v>5.7935680042613642</v>
      </c>
      <c r="K34" s="23">
        <f t="shared" si="2"/>
        <v>5.6152774115785897</v>
      </c>
      <c r="L34" s="23">
        <f t="shared" si="3"/>
        <v>5.4873359654457925</v>
      </c>
      <c r="M34" s="23">
        <f t="shared" ref="M34" si="6">M8/M$29*100</f>
        <v>5.8637184468378951</v>
      </c>
      <c r="N34" s="23">
        <f t="shared" si="3"/>
        <v>5.7367483633519463</v>
      </c>
      <c r="O34" s="19">
        <v>11.9</v>
      </c>
      <c r="P34" s="19"/>
      <c r="Q34" s="18"/>
      <c r="R34" s="18"/>
      <c r="S34" s="18"/>
    </row>
    <row r="35" spans="1:21" x14ac:dyDescent="0.3">
      <c r="A35" s="22" t="s">
        <v>8</v>
      </c>
      <c r="B35" s="11">
        <f t="shared" ref="B35:I35" si="7">B9/B$29*100</f>
        <v>5.124030999143848</v>
      </c>
      <c r="C35" s="11">
        <f t="shared" si="7"/>
        <v>5.0834430171662142</v>
      </c>
      <c r="D35" s="11">
        <f t="shared" si="7"/>
        <v>4.7312286234856646</v>
      </c>
      <c r="E35" s="11">
        <f t="shared" si="7"/>
        <v>4.7294238043337131</v>
      </c>
      <c r="F35" s="11">
        <f t="shared" si="7"/>
        <v>5.1871572021144239</v>
      </c>
      <c r="G35" s="11">
        <f t="shared" si="7"/>
        <v>5.7465215414488569</v>
      </c>
      <c r="H35" s="11">
        <f t="shared" si="7"/>
        <v>5.6896596961666619</v>
      </c>
      <c r="I35" s="11">
        <f t="shared" si="7"/>
        <v>5.6497286151513189</v>
      </c>
      <c r="J35" s="11">
        <f t="shared" si="2"/>
        <v>5.673051313920455</v>
      </c>
      <c r="K35" s="11">
        <f t="shared" si="2"/>
        <v>5.5655580247843606</v>
      </c>
      <c r="L35" s="11">
        <f t="shared" si="3"/>
        <v>5.4406383044522553</v>
      </c>
      <c r="M35" s="11">
        <f t="shared" ref="M35" si="8">M9/M$29*100</f>
        <v>5.8155347910298092</v>
      </c>
      <c r="N35" s="11">
        <f t="shared" si="3"/>
        <v>5.6895498297222131</v>
      </c>
      <c r="O35" s="19">
        <v>80.599999999999994</v>
      </c>
      <c r="P35" s="19"/>
      <c r="Q35" s="18"/>
      <c r="R35" s="18"/>
      <c r="S35" s="18"/>
    </row>
    <row r="36" spans="1:21" x14ac:dyDescent="0.3">
      <c r="A36" s="22" t="s">
        <v>9</v>
      </c>
      <c r="B36" s="11">
        <f t="shared" ref="B36:I36" si="9">B10/B$29*100</f>
        <v>0.43795896022502023</v>
      </c>
      <c r="C36" s="11">
        <f t="shared" si="9"/>
        <v>0.41729839000794161</v>
      </c>
      <c r="D36" s="11">
        <f t="shared" si="9"/>
        <v>0.39636452750578038</v>
      </c>
      <c r="E36" s="11">
        <f t="shared" si="9"/>
        <v>0.41709352474031214</v>
      </c>
      <c r="F36" s="11">
        <f t="shared" si="9"/>
        <v>0.10172446106357948</v>
      </c>
      <c r="G36" s="11">
        <f t="shared" si="9"/>
        <v>0.12635238499546589</v>
      </c>
      <c r="H36" s="11">
        <f t="shared" si="9"/>
        <v>0.12295971548719954</v>
      </c>
      <c r="I36" s="11">
        <f t="shared" si="9"/>
        <v>0.12436545876522206</v>
      </c>
      <c r="J36" s="11">
        <f t="shared" si="2"/>
        <v>0.12051669034090909</v>
      </c>
      <c r="K36" s="11">
        <f t="shared" si="2"/>
        <v>4.9827004514563365E-2</v>
      </c>
      <c r="L36" s="11">
        <f t="shared" si="3"/>
        <v>4.6697660993536547E-2</v>
      </c>
      <c r="M36" s="11">
        <f t="shared" ref="M36" si="10">M10/M$29*100</f>
        <v>4.8183655808085347E-2</v>
      </c>
      <c r="N36" s="11">
        <f t="shared" si="3"/>
        <v>4.7094800588788739E-2</v>
      </c>
      <c r="O36" s="19">
        <v>0.5</v>
      </c>
      <c r="P36" s="19"/>
      <c r="Q36" s="18"/>
      <c r="R36" s="18"/>
      <c r="S36" s="18"/>
    </row>
    <row r="37" spans="1:21" x14ac:dyDescent="0.3">
      <c r="A37" s="22" t="s">
        <v>10</v>
      </c>
      <c r="B37" s="23">
        <f t="shared" ref="B37:I37" si="11">B11/B$29*100</f>
        <v>4.1641635416932707E-2</v>
      </c>
      <c r="C37" s="23">
        <f t="shared" si="11"/>
        <v>4.0874582784914161E-2</v>
      </c>
      <c r="D37" s="23">
        <f t="shared" si="11"/>
        <v>4.1554345625606004E-2</v>
      </c>
      <c r="E37" s="23">
        <f t="shared" si="11"/>
        <v>4.3749543139122458E-2</v>
      </c>
      <c r="F37" s="23">
        <f t="shared" si="11"/>
        <v>4.5386496501175308E-2</v>
      </c>
      <c r="G37" s="23">
        <f t="shared" si="11"/>
        <v>5.0239516896805524E-2</v>
      </c>
      <c r="H37" s="23">
        <f t="shared" si="11"/>
        <v>4.6512404500492557E-2</v>
      </c>
      <c r="I37" s="23">
        <f t="shared" si="11"/>
        <v>5.6403665313595135E-2</v>
      </c>
      <c r="J37" s="23">
        <f t="shared" si="2"/>
        <v>5.5486505681818184E-2</v>
      </c>
      <c r="K37" s="23">
        <f t="shared" si="2"/>
        <v>8.8784619275409885E-2</v>
      </c>
      <c r="L37" s="23">
        <f t="shared" si="3"/>
        <v>8.3292958240127002E-2</v>
      </c>
      <c r="M37" s="23">
        <f t="shared" ref="M37" si="12">M11/M$29*100</f>
        <v>8.5589388606467393E-2</v>
      </c>
      <c r="N37" s="23">
        <f t="shared" si="3"/>
        <v>8.4127496205964034E-2</v>
      </c>
      <c r="O37" s="19">
        <v>1.4</v>
      </c>
      <c r="P37" s="19"/>
      <c r="Q37" s="18"/>
      <c r="R37" s="18"/>
      <c r="S37" s="18"/>
    </row>
    <row r="38" spans="1:21" x14ac:dyDescent="0.3">
      <c r="A38" s="22" t="s">
        <v>11</v>
      </c>
      <c r="B38" s="11">
        <f t="shared" ref="B38:I38" si="13">B12/B$29*100</f>
        <v>5.5522180555910277E-3</v>
      </c>
      <c r="C38" s="11">
        <f t="shared" si="13"/>
        <v>5.7757562630856973E-3</v>
      </c>
      <c r="D38" s="11">
        <f t="shared" si="13"/>
        <v>6.4995258542614523E-3</v>
      </c>
      <c r="E38" s="11">
        <f t="shared" si="13"/>
        <v>7.8552795661267251E-3</v>
      </c>
      <c r="F38" s="11">
        <f t="shared" si="13"/>
        <v>8.5805316768391114E-3</v>
      </c>
      <c r="G38" s="11">
        <f t="shared" si="13"/>
        <v>9.5455082103930479E-3</v>
      </c>
      <c r="H38" s="11">
        <f t="shared" si="13"/>
        <v>9.1832183244562222E-3</v>
      </c>
      <c r="I38" s="11">
        <f t="shared" si="13"/>
        <v>8.8997586662844762E-3</v>
      </c>
      <c r="J38" s="11">
        <f t="shared" si="2"/>
        <v>8.655894886363636E-3</v>
      </c>
      <c r="K38" s="11">
        <f t="shared" si="2"/>
        <v>8.3941821860387521E-3</v>
      </c>
      <c r="L38" s="11">
        <f t="shared" si="3"/>
        <v>8.968424959023575E-3</v>
      </c>
      <c r="M38" s="11">
        <f t="shared" ref="M38" si="14">M12/M$29*100</f>
        <v>8.4532729487869027E-3</v>
      </c>
      <c r="N38" s="11">
        <f t="shared" si="3"/>
        <v>8.4023763165019562E-3</v>
      </c>
      <c r="O38" s="20"/>
      <c r="P38" s="20"/>
      <c r="Q38" s="18"/>
      <c r="R38" s="18"/>
      <c r="S38" s="18"/>
    </row>
    <row r="39" spans="1:21" x14ac:dyDescent="0.3">
      <c r="A39" s="22" t="s">
        <v>12</v>
      </c>
      <c r="B39" s="11">
        <f t="shared" ref="B39:I39" si="15">B13/B$29*100</f>
        <v>3.6089417361341684E-2</v>
      </c>
      <c r="C39" s="11">
        <f t="shared" si="15"/>
        <v>3.5098826521828469E-2</v>
      </c>
      <c r="D39" s="11">
        <f t="shared" si="15"/>
        <v>3.5054819771344552E-2</v>
      </c>
      <c r="E39" s="11">
        <f t="shared" si="15"/>
        <v>3.5894263572995737E-2</v>
      </c>
      <c r="F39" s="11">
        <f t="shared" si="15"/>
        <v>3.691886655692618E-2</v>
      </c>
      <c r="G39" s="11">
        <f t="shared" si="15"/>
        <v>4.056840989417046E-2</v>
      </c>
      <c r="H39" s="11">
        <f t="shared" si="15"/>
        <v>3.7329186176036332E-2</v>
      </c>
      <c r="I39" s="11">
        <f t="shared" si="15"/>
        <v>4.7503906647310648E-2</v>
      </c>
      <c r="J39" s="11">
        <f t="shared" si="2"/>
        <v>4.5609907670454544E-2</v>
      </c>
      <c r="K39" s="11">
        <f t="shared" si="2"/>
        <v>8.0390437089371131E-2</v>
      </c>
      <c r="L39" s="11">
        <f t="shared" si="3"/>
        <v>7.514921603595616E-2</v>
      </c>
      <c r="M39" s="11">
        <f t="shared" ref="M39" si="16">M13/M$29*100</f>
        <v>7.7136115657680485E-2</v>
      </c>
      <c r="N39" s="11">
        <f t="shared" si="3"/>
        <v>6.9812336555627366E-2</v>
      </c>
      <c r="O39" s="20"/>
      <c r="P39" s="20"/>
      <c r="Q39" s="18"/>
      <c r="R39" s="18"/>
      <c r="S39" s="18"/>
    </row>
    <row r="40" spans="1:21" x14ac:dyDescent="0.3">
      <c r="A40" s="21" t="s">
        <v>13</v>
      </c>
      <c r="B40" s="9">
        <f t="shared" ref="B40:I40" si="17">B14/B$29*100</f>
        <v>9.9194817337578183</v>
      </c>
      <c r="C40" s="9">
        <f t="shared" si="17"/>
        <v>10.073474284000598</v>
      </c>
      <c r="D40" s="9">
        <f t="shared" si="17"/>
        <v>9.5678348054936979</v>
      </c>
      <c r="E40" s="9">
        <f t="shared" si="17"/>
        <v>9.8337190057398089</v>
      </c>
      <c r="F40" s="9">
        <f t="shared" si="17"/>
        <v>10.263557804558069</v>
      </c>
      <c r="G40" s="9">
        <f t="shared" si="17"/>
        <v>11.371965847176412</v>
      </c>
      <c r="H40" s="9">
        <f t="shared" si="17"/>
        <v>10.822840214386407</v>
      </c>
      <c r="I40" s="9">
        <f t="shared" si="17"/>
        <v>10.588401187250922</v>
      </c>
      <c r="J40" s="9">
        <f t="shared" si="2"/>
        <v>10.160577947443182</v>
      </c>
      <c r="K40" s="9">
        <f t="shared" si="2"/>
        <v>9.9054578326867304</v>
      </c>
      <c r="L40" s="9">
        <f t="shared" si="3"/>
        <v>9.3895285907202553</v>
      </c>
      <c r="M40" s="9">
        <f t="shared" ref="M40" si="18">M14/M$29*100</f>
        <v>9.615809311068821</v>
      </c>
      <c r="N40" s="9">
        <f t="shared" si="3"/>
        <v>9.5071332025605475</v>
      </c>
      <c r="O40" s="20">
        <v>75.900000000000006</v>
      </c>
      <c r="P40" s="20"/>
      <c r="Q40" s="17"/>
      <c r="R40" s="17"/>
      <c r="S40" s="17"/>
      <c r="T40" s="17"/>
    </row>
    <row r="41" spans="1:21" x14ac:dyDescent="0.3">
      <c r="A41" s="22" t="s">
        <v>14</v>
      </c>
      <c r="B41" s="23">
        <f t="shared" ref="B41:I41" si="19">B15/B$29*100</f>
        <v>1.9838075112626741</v>
      </c>
      <c r="C41" s="23">
        <f t="shared" si="19"/>
        <v>1.8913380316889086</v>
      </c>
      <c r="D41" s="23">
        <f t="shared" si="19"/>
        <v>1.772133016525844</v>
      </c>
      <c r="E41" s="23">
        <f t="shared" si="19"/>
        <v>1.8356260930566963</v>
      </c>
      <c r="F41" s="23">
        <f t="shared" si="19"/>
        <v>1.9632482280073069</v>
      </c>
      <c r="G41" s="23">
        <f t="shared" si="19"/>
        <v>2.1343002765685402</v>
      </c>
      <c r="H41" s="23">
        <f t="shared" si="19"/>
        <v>2.0423716078741925</v>
      </c>
      <c r="I41" s="23">
        <f t="shared" si="19"/>
        <v>2.0694828431145917</v>
      </c>
      <c r="J41" s="23">
        <f t="shared" si="2"/>
        <v>1.9734330610795456</v>
      </c>
      <c r="K41" s="23">
        <f t="shared" si="2"/>
        <v>1.878144455266004</v>
      </c>
      <c r="L41" s="23">
        <f t="shared" si="3"/>
        <v>1.7703877039801248</v>
      </c>
      <c r="M41" s="23">
        <f t="shared" ref="M41" si="20">M15/M$29*100</f>
        <v>1.8001244744441709</v>
      </c>
      <c r="N41" s="23">
        <f t="shared" si="3"/>
        <v>1.8285023127281479</v>
      </c>
      <c r="O41" s="20">
        <v>4.4000000000000004</v>
      </c>
      <c r="P41" s="20"/>
      <c r="Q41" s="17"/>
      <c r="R41" s="17"/>
      <c r="S41" s="17"/>
      <c r="T41" s="17"/>
    </row>
    <row r="42" spans="1:21" x14ac:dyDescent="0.3">
      <c r="A42" s="22" t="s">
        <v>15</v>
      </c>
      <c r="B42" s="23">
        <f t="shared" ref="B42:I42" si="21">B16/B$29*100</f>
        <v>7.9356742224951438</v>
      </c>
      <c r="C42" s="23">
        <f t="shared" si="21"/>
        <v>8.1821362523116914</v>
      </c>
      <c r="D42" s="23">
        <f t="shared" si="21"/>
        <v>7.7957017889678539</v>
      </c>
      <c r="E42" s="23">
        <f t="shared" si="21"/>
        <v>7.998092912683112</v>
      </c>
      <c r="F42" s="23">
        <f t="shared" si="21"/>
        <v>8.3004224782833518</v>
      </c>
      <c r="G42" s="23">
        <f t="shared" si="21"/>
        <v>9.2376655706078736</v>
      </c>
      <c r="H42" s="23">
        <f t="shared" si="21"/>
        <v>8.7804686065122137</v>
      </c>
      <c r="I42" s="23">
        <f t="shared" si="21"/>
        <v>8.5189183441363294</v>
      </c>
      <c r="J42" s="23">
        <f t="shared" si="2"/>
        <v>8.1871448863636349</v>
      </c>
      <c r="K42" s="23">
        <f t="shared" si="2"/>
        <v>7.9463848517296851</v>
      </c>
      <c r="L42" s="23">
        <f t="shared" si="3"/>
        <v>7.6190378013957751</v>
      </c>
      <c r="M42" s="23">
        <f t="shared" ref="M42" si="22">M16/M$29*100</f>
        <v>7.8156848366246496</v>
      </c>
      <c r="N42" s="23">
        <f t="shared" si="3"/>
        <v>7.6787346228733426</v>
      </c>
      <c r="O42" s="20">
        <v>8</v>
      </c>
      <c r="P42" s="20"/>
      <c r="Q42" s="17"/>
      <c r="R42" s="17"/>
      <c r="S42" s="17"/>
      <c r="T42" s="17"/>
    </row>
    <row r="43" spans="1:21" x14ac:dyDescent="0.3">
      <c r="A43" s="21" t="s">
        <v>16</v>
      </c>
      <c r="B43" s="9">
        <f t="shared" ref="B43:I43" si="23">B17/B$29*100</f>
        <v>1.963042215734764</v>
      </c>
      <c r="C43" s="9">
        <f t="shared" si="23"/>
        <v>2.0716082704386798</v>
      </c>
      <c r="D43" s="9">
        <f t="shared" si="23"/>
        <v>2.0114434274876669</v>
      </c>
      <c r="E43" s="9">
        <f t="shared" si="23"/>
        <v>2.0934320043727723</v>
      </c>
      <c r="F43" s="9">
        <f t="shared" si="23"/>
        <v>2.1058431162684625</v>
      </c>
      <c r="G43" s="9">
        <f t="shared" si="23"/>
        <v>2.201370031625776</v>
      </c>
      <c r="H43" s="9">
        <f t="shared" si="23"/>
        <v>2.1020028956953367</v>
      </c>
      <c r="I43" s="9">
        <f t="shared" si="23"/>
        <v>2.0653219169849004</v>
      </c>
      <c r="J43" s="9">
        <f t="shared" si="2"/>
        <v>1.9750976562499998</v>
      </c>
      <c r="K43" s="9">
        <f t="shared" si="2"/>
        <v>1.9139811561371696</v>
      </c>
      <c r="L43" s="9">
        <f t="shared" si="3"/>
        <v>1.9135732472914324</v>
      </c>
      <c r="M43" s="9">
        <f t="shared" ref="M43" si="24">M17/M$29*100</f>
        <v>1.9957120772967278</v>
      </c>
      <c r="N43" s="9">
        <f t="shared" si="3"/>
        <v>1.9387705352521181</v>
      </c>
      <c r="O43" s="20">
        <v>3.1</v>
      </c>
      <c r="P43" s="20"/>
      <c r="Q43" s="17"/>
      <c r="R43" s="17"/>
      <c r="S43" s="17"/>
      <c r="T43" s="17"/>
    </row>
    <row r="44" spans="1:21" x14ac:dyDescent="0.3">
      <c r="A44" s="22" t="s">
        <v>17</v>
      </c>
      <c r="B44" s="11">
        <f t="shared" ref="B44:I44" si="25">B18/B$29*100</f>
        <v>1.290890697924914</v>
      </c>
      <c r="C44" s="11">
        <f t="shared" si="25"/>
        <v>1.3045434098065676</v>
      </c>
      <c r="D44" s="11">
        <f t="shared" si="25"/>
        <v>1.2688992360393381</v>
      </c>
      <c r="E44" s="11">
        <f t="shared" si="25"/>
        <v>1.3184868549533539</v>
      </c>
      <c r="F44" s="11">
        <f t="shared" si="25"/>
        <v>1.3025472888906955</v>
      </c>
      <c r="G44" s="11">
        <f t="shared" si="25"/>
        <v>1.3778187508948914</v>
      </c>
      <c r="H44" s="11">
        <f t="shared" si="25"/>
        <v>1.314512108729305</v>
      </c>
      <c r="I44" s="11">
        <f t="shared" si="25"/>
        <v>1.2940480263340393</v>
      </c>
      <c r="J44" s="11">
        <f t="shared" si="2"/>
        <v>1.2151544744318181</v>
      </c>
      <c r="K44" s="11">
        <f t="shared" si="2"/>
        <v>1.1859472780788083</v>
      </c>
      <c r="L44" s="11">
        <f t="shared" si="3"/>
        <v>1.195171482470337</v>
      </c>
      <c r="M44" s="11">
        <f t="shared" ref="M44" si="26">M18/M$29*100</f>
        <v>1.2255132457503812</v>
      </c>
      <c r="N44" s="11">
        <f t="shared" si="3"/>
        <v>1.1705236340173837</v>
      </c>
      <c r="O44" s="20">
        <v>0.7</v>
      </c>
      <c r="P44" s="20"/>
      <c r="Q44" s="17"/>
      <c r="R44" s="17"/>
      <c r="S44" s="17"/>
      <c r="T44" s="17"/>
    </row>
    <row r="45" spans="1:21" x14ac:dyDescent="0.3">
      <c r="A45" s="22" t="s">
        <v>18</v>
      </c>
      <c r="B45" s="11">
        <f t="shared" ref="B45:I45" si="27">B19/B$29*100</f>
        <v>0.67215151780984972</v>
      </c>
      <c r="C45" s="11">
        <f t="shared" si="27"/>
        <v>0.76695378839628348</v>
      </c>
      <c r="D45" s="11">
        <f t="shared" si="27"/>
        <v>0.74254419144832884</v>
      </c>
      <c r="E45" s="11">
        <f t="shared" si="27"/>
        <v>0.77494514941941839</v>
      </c>
      <c r="F45" s="11">
        <f t="shared" si="27"/>
        <v>0.8031829256451769</v>
      </c>
      <c r="G45" s="11">
        <f t="shared" si="27"/>
        <v>0.82355128073088446</v>
      </c>
      <c r="H45" s="11">
        <f t="shared" si="27"/>
        <v>0.7874907869660317</v>
      </c>
      <c r="I45" s="11">
        <f t="shared" si="27"/>
        <v>0.77138947193224161</v>
      </c>
      <c r="J45" s="11">
        <f t="shared" si="2"/>
        <v>0.75994318181818177</v>
      </c>
      <c r="K45" s="11">
        <f t="shared" si="2"/>
        <v>0.72814149577869491</v>
      </c>
      <c r="L45" s="11">
        <f t="shared" si="3"/>
        <v>0.71840176482109541</v>
      </c>
      <c r="M45" s="11">
        <f t="shared" ref="M45" si="28">M19/M$29*100</f>
        <v>0.77019883154634661</v>
      </c>
      <c r="N45" s="11">
        <f t="shared" si="3"/>
        <v>0.76814316819378992</v>
      </c>
      <c r="O45" s="20">
        <v>5.6</v>
      </c>
      <c r="P45" s="20"/>
      <c r="Q45" s="17"/>
      <c r="R45" s="17"/>
      <c r="S45" s="17"/>
      <c r="T45" s="17"/>
    </row>
    <row r="46" spans="1:21" x14ac:dyDescent="0.3">
      <c r="A46" s="22" t="s">
        <v>19</v>
      </c>
      <c r="B46" s="23">
        <f t="shared" ref="B46:I46" si="29">B20/B$29*100</f>
        <v>0.11692971225074704</v>
      </c>
      <c r="C46" s="23">
        <f t="shared" si="29"/>
        <v>0.12295696506222822</v>
      </c>
      <c r="D46" s="23">
        <f t="shared" si="29"/>
        <v>0.11805696141838834</v>
      </c>
      <c r="E46" s="23">
        <f t="shared" si="29"/>
        <v>0.12382975427158102</v>
      </c>
      <c r="F46" s="23">
        <f t="shared" si="29"/>
        <v>0.14067555880712546</v>
      </c>
      <c r="G46" s="23">
        <f t="shared" si="29"/>
        <v>0.15611929875682318</v>
      </c>
      <c r="H46" s="23">
        <f t="shared" si="29"/>
        <v>0.14645444288873041</v>
      </c>
      <c r="I46" s="23">
        <f t="shared" si="29"/>
        <v>0.14632590222748246</v>
      </c>
      <c r="J46" s="23">
        <f t="shared" si="2"/>
        <v>0.14481977982954544</v>
      </c>
      <c r="K46" s="23">
        <f t="shared" si="2"/>
        <v>0.14603724649300753</v>
      </c>
      <c r="L46" s="23">
        <f t="shared" si="3"/>
        <v>0.14297937262259425</v>
      </c>
      <c r="M46" s="23">
        <f t="shared" ref="M46" si="30">M20/M$29*100</f>
        <v>0.14962293119352815</v>
      </c>
      <c r="N46" s="23">
        <f t="shared" si="3"/>
        <v>0.14968677808286818</v>
      </c>
      <c r="O46" s="20">
        <v>2</v>
      </c>
      <c r="P46" s="20"/>
      <c r="Q46" s="17"/>
      <c r="R46" s="17"/>
      <c r="S46" s="17"/>
      <c r="T46" s="17"/>
    </row>
    <row r="47" spans="1:21" x14ac:dyDescent="0.3">
      <c r="A47" s="22" t="s">
        <v>20</v>
      </c>
      <c r="B47" s="23">
        <f t="shared" ref="B47:I47" si="31">B21/B$29*100</f>
        <v>0.55322300705909</v>
      </c>
      <c r="C47" s="23">
        <f t="shared" si="31"/>
        <v>0.64166430638165528</v>
      </c>
      <c r="D47" s="23">
        <f t="shared" si="31"/>
        <v>0.62224968834240779</v>
      </c>
      <c r="E47" s="23">
        <f t="shared" si="31"/>
        <v>0.64893337304613563</v>
      </c>
      <c r="F47" s="23">
        <f t="shared" si="31"/>
        <v>0.66036223391884175</v>
      </c>
      <c r="G47" s="23">
        <f t="shared" si="31"/>
        <v>0.66504560492146303</v>
      </c>
      <c r="H47" s="23">
        <f t="shared" si="31"/>
        <v>0.63877035514009772</v>
      </c>
      <c r="I47" s="23">
        <f t="shared" si="31"/>
        <v>0.62275194407715273</v>
      </c>
      <c r="J47" s="23">
        <f t="shared" si="2"/>
        <v>0.61334783380681823</v>
      </c>
      <c r="K47" s="23">
        <f t="shared" si="2"/>
        <v>0.57984427715867692</v>
      </c>
      <c r="L47" s="23">
        <f t="shared" si="3"/>
        <v>0.5733606853113693</v>
      </c>
      <c r="M47" s="23">
        <f t="shared" ref="M47" si="32">M21/M$29*100</f>
        <v>0.61846258211562166</v>
      </c>
      <c r="N47" s="23">
        <f t="shared" si="3"/>
        <v>0.61638172929203239</v>
      </c>
      <c r="O47" s="20">
        <v>0.4</v>
      </c>
      <c r="P47" s="20"/>
      <c r="Q47" s="17"/>
      <c r="R47" s="17"/>
      <c r="S47" s="17"/>
      <c r="T47" s="17"/>
      <c r="U47" s="17"/>
    </row>
    <row r="48" spans="1:21" x14ac:dyDescent="0.3">
      <c r="A48" s="22" t="s">
        <v>21</v>
      </c>
      <c r="B48" s="27">
        <f t="shared" ref="B48:I48" si="33">B22/B$29*100</f>
        <v>2.1098428611245903E-3</v>
      </c>
      <c r="C48" s="27">
        <f t="shared" si="33"/>
        <v>2.3325169523999933E-3</v>
      </c>
      <c r="D48" s="28">
        <f t="shared" si="33"/>
        <v>2.2375416875326311E-3</v>
      </c>
      <c r="E48" s="28">
        <f t="shared" si="33"/>
        <v>2.1820221017018679E-3</v>
      </c>
      <c r="F48" s="28">
        <f t="shared" si="33"/>
        <v>2.1451329192097779E-3</v>
      </c>
      <c r="G48" s="27">
        <f t="shared" si="33"/>
        <v>2.5119758448402759E-3</v>
      </c>
      <c r="H48" s="27">
        <f t="shared" si="33"/>
        <v>2.2659889372034833E-3</v>
      </c>
      <c r="I48" s="28">
        <f t="shared" si="33"/>
        <v>2.1960443462260399E-3</v>
      </c>
      <c r="J48" s="28">
        <f t="shared" si="2"/>
        <v>2.2194602272727275E-3</v>
      </c>
      <c r="K48" s="28">
        <f t="shared" si="2"/>
        <v>2.1523544066766034E-3</v>
      </c>
      <c r="L48" s="28">
        <f t="shared" si="3"/>
        <v>2.0617068871318562E-3</v>
      </c>
      <c r="M48" s="28">
        <f t="shared" ref="M48" si="34">M22/M$29*100</f>
        <v>2.218984149056562E-3</v>
      </c>
      <c r="N48" s="28">
        <f t="shared" si="3"/>
        <v>2.074660818889372E-3</v>
      </c>
      <c r="O48" s="20"/>
      <c r="P48" s="20"/>
      <c r="Q48" s="17"/>
      <c r="R48" s="17"/>
      <c r="S48" s="17"/>
      <c r="T48" s="17"/>
      <c r="U48" s="17"/>
    </row>
    <row r="49" spans="1:21" x14ac:dyDescent="0.3">
      <c r="A49" s="21" t="s">
        <v>22</v>
      </c>
      <c r="B49" s="31">
        <f t="shared" ref="B49:I49" si="35">B23/B$29*100</f>
        <v>0.35945059691896314</v>
      </c>
      <c r="C49" s="10">
        <f t="shared" si="35"/>
        <v>0.41474372858388453</v>
      </c>
      <c r="D49" s="9">
        <f t="shared" si="35"/>
        <v>0.40616709108925664</v>
      </c>
      <c r="E49" s="9">
        <f t="shared" si="35"/>
        <v>0.38850903520801761</v>
      </c>
      <c r="F49" s="9">
        <f t="shared" si="35"/>
        <v>0.37980142843272074</v>
      </c>
      <c r="G49" s="9">
        <f t="shared" si="35"/>
        <v>0.40216733275892819</v>
      </c>
      <c r="H49" s="9">
        <f t="shared" si="35"/>
        <v>0.36732873297824892</v>
      </c>
      <c r="I49" s="9">
        <f t="shared" si="35"/>
        <v>0.35333197717963177</v>
      </c>
      <c r="J49" s="9">
        <f t="shared" si="2"/>
        <v>0.33147638494318182</v>
      </c>
      <c r="K49" s="9">
        <f t="shared" si="2"/>
        <v>0.31402850793411641</v>
      </c>
      <c r="L49" s="9">
        <f t="shared" si="3"/>
        <v>0.32100776232643002</v>
      </c>
      <c r="M49" s="9">
        <f t="shared" ref="M49" si="36">M23/M$29*100</f>
        <v>0.36285674132667783</v>
      </c>
      <c r="N49" s="9">
        <f t="shared" si="3"/>
        <v>0.36534777020641834</v>
      </c>
      <c r="O49" s="17"/>
      <c r="P49" s="17"/>
      <c r="Q49" s="17"/>
      <c r="R49" s="17"/>
      <c r="S49" s="17"/>
      <c r="T49" s="17"/>
      <c r="U49" s="17"/>
    </row>
    <row r="50" spans="1:21" x14ac:dyDescent="0.3">
      <c r="A50" s="21" t="s">
        <v>23</v>
      </c>
      <c r="B50" s="31">
        <f t="shared" ref="B50:I50" si="37">B24/B$29*100</f>
        <v>5.4189648222568436E-2</v>
      </c>
      <c r="C50" s="10">
        <f t="shared" si="37"/>
        <v>5.0204650594514136E-2</v>
      </c>
      <c r="D50" s="9">
        <f t="shared" si="37"/>
        <v>5.4233748521624242E-2</v>
      </c>
      <c r="E50" s="9">
        <f t="shared" si="37"/>
        <v>5.7496282379844228E-2</v>
      </c>
      <c r="F50" s="9">
        <f t="shared" si="37"/>
        <v>6.0966935598593695E-2</v>
      </c>
      <c r="G50" s="9">
        <f t="shared" si="37"/>
        <v>6.6441761096025301E-2</v>
      </c>
      <c r="H50" s="9">
        <f t="shared" si="37"/>
        <v>6.5355891451974152E-2</v>
      </c>
      <c r="I50" s="9">
        <f t="shared" si="37"/>
        <v>6.9233187546810418E-2</v>
      </c>
      <c r="J50" s="9">
        <f t="shared" si="2"/>
        <v>6.6916725852272721E-2</v>
      </c>
      <c r="K50" s="9">
        <f t="shared" si="2"/>
        <v>6.8444870132315982E-2</v>
      </c>
      <c r="L50" s="9">
        <f t="shared" si="3"/>
        <v>6.8551753997134229E-2</v>
      </c>
      <c r="M50" s="9">
        <f t="shared" ref="M50" si="38">M24/M$29*100</f>
        <v>7.0162165474931301E-2</v>
      </c>
      <c r="N50" s="9">
        <f t="shared" si="3"/>
        <v>7.0227268719405239E-2</v>
      </c>
      <c r="O50" s="17"/>
      <c r="P50" s="17"/>
      <c r="Q50" s="17"/>
      <c r="R50" s="17"/>
      <c r="S50" s="17"/>
      <c r="T50" s="17"/>
      <c r="U50" s="17"/>
    </row>
    <row r="51" spans="1:21" x14ac:dyDescent="0.3">
      <c r="A51" s="21" t="s">
        <v>24</v>
      </c>
      <c r="B51" s="31">
        <f t="shared" ref="B51:I51" si="39">B25/B$29*100</f>
        <v>1.4228113989257569</v>
      </c>
      <c r="C51" s="31">
        <f t="shared" si="39"/>
        <v>1.6731921605215951</v>
      </c>
      <c r="D51" s="9">
        <f t="shared" si="39"/>
        <v>1.5662791812728414</v>
      </c>
      <c r="E51" s="9">
        <f t="shared" si="39"/>
        <v>1.7157239785681788</v>
      </c>
      <c r="F51" s="9">
        <f t="shared" si="39"/>
        <v>1.8927975468711544</v>
      </c>
      <c r="G51" s="9">
        <f t="shared" si="39"/>
        <v>2.0780320176441185</v>
      </c>
      <c r="H51" s="9">
        <f t="shared" si="39"/>
        <v>1.9392094799436128</v>
      </c>
      <c r="I51" s="9">
        <f t="shared" si="39"/>
        <v>1.9684648031881942</v>
      </c>
      <c r="J51" s="9">
        <f t="shared" si="2"/>
        <v>1.9755415482954546</v>
      </c>
      <c r="K51" s="9">
        <f t="shared" si="2"/>
        <v>2.0067476310649308</v>
      </c>
      <c r="L51" s="9">
        <f t="shared" si="3"/>
        <v>2.0435638665250959</v>
      </c>
      <c r="M51" s="9">
        <f t="shared" ref="M51" si="40">M25/M$29*100</f>
        <v>2.2149688444058881</v>
      </c>
      <c r="N51" s="9">
        <f t="shared" si="3"/>
        <v>2.2613802925894153</v>
      </c>
      <c r="O51" s="32"/>
      <c r="P51" s="32"/>
      <c r="Q51" s="32"/>
      <c r="R51" s="32"/>
      <c r="S51" s="32"/>
      <c r="T51" s="17"/>
      <c r="U51" s="17"/>
    </row>
    <row r="52" spans="1:21" x14ac:dyDescent="0.3">
      <c r="A52" s="21" t="s">
        <v>3</v>
      </c>
      <c r="B52" s="31">
        <f t="shared" ref="B52:I52" si="41">B26/B$29*100</f>
        <v>80.677503856015434</v>
      </c>
      <c r="C52" s="31">
        <f t="shared" si="41"/>
        <v>80.175271988137482</v>
      </c>
      <c r="D52" s="9">
        <f t="shared" si="41"/>
        <v>81.224894249517874</v>
      </c>
      <c r="E52" s="9">
        <f t="shared" si="41"/>
        <v>80.720634619308058</v>
      </c>
      <c r="F52" s="9">
        <f t="shared" si="41"/>
        <v>79.962765008591816</v>
      </c>
      <c r="G52" s="9">
        <f t="shared" si="41"/>
        <v>77.957035165149847</v>
      </c>
      <c r="H52" s="9">
        <f t="shared" si="41"/>
        <v>78.844130969390065</v>
      </c>
      <c r="I52" s="9">
        <f t="shared" si="41"/>
        <v>79.124749188619404</v>
      </c>
      <c r="J52" s="9">
        <f t="shared" si="2"/>
        <v>79.64255593039772</v>
      </c>
      <c r="K52" s="9">
        <f t="shared" si="2"/>
        <v>80.167776026000453</v>
      </c>
      <c r="L52" s="9">
        <f t="shared" si="3"/>
        <v>80.693145855453722</v>
      </c>
      <c r="M52" s="9">
        <f t="shared" ref="M52" si="42">M26/M$29*100</f>
        <v>79.791183024982587</v>
      </c>
      <c r="N52" s="9">
        <f t="shared" si="3"/>
        <v>80.042281587488972</v>
      </c>
      <c r="O52" s="32"/>
      <c r="P52" s="32"/>
      <c r="Q52" s="32"/>
      <c r="R52" s="32"/>
      <c r="S52" s="32"/>
      <c r="T52" s="17"/>
      <c r="U52" s="17"/>
    </row>
    <row r="53" spans="1:21" x14ac:dyDescent="0.3">
      <c r="A53" s="22" t="s">
        <v>25</v>
      </c>
      <c r="B53" s="27">
        <f t="shared" ref="B53:I53" si="43">B27/B$29*100</f>
        <v>75.178587093758082</v>
      </c>
      <c r="C53" s="27">
        <f t="shared" si="43"/>
        <v>75.124706352776528</v>
      </c>
      <c r="D53" s="23">
        <f t="shared" si="43"/>
        <v>76.70633863595198</v>
      </c>
      <c r="E53" s="23">
        <f t="shared" si="43"/>
        <v>76.195120780378375</v>
      </c>
      <c r="F53" s="23">
        <f t="shared" si="43"/>
        <v>75.116683940631745</v>
      </c>
      <c r="G53" s="23">
        <f t="shared" si="43"/>
        <v>72.680001909101648</v>
      </c>
      <c r="H53" s="23">
        <f t="shared" si="43"/>
        <v>73.986685526055311</v>
      </c>
      <c r="I53" s="23">
        <f t="shared" si="43"/>
        <v>74.309517425033974</v>
      </c>
      <c r="J53" s="23">
        <f t="shared" si="2"/>
        <v>75.056596235795453</v>
      </c>
      <c r="K53" s="23">
        <f t="shared" si="2"/>
        <v>75.82120391943738</v>
      </c>
      <c r="L53" s="23">
        <f t="shared" si="3"/>
        <v>76.790231632768766</v>
      </c>
      <c r="M53" s="23">
        <f t="shared" ref="M53" si="44">M27/M$29*100</f>
        <v>76.385253688004482</v>
      </c>
      <c r="N53" s="23">
        <f t="shared" si="3"/>
        <v>75.977087445916183</v>
      </c>
      <c r="O53" s="32" t="s">
        <v>34</v>
      </c>
      <c r="P53" s="32"/>
      <c r="Q53" s="32">
        <v>5.7</v>
      </c>
      <c r="R53" s="32"/>
      <c r="S53" s="32"/>
      <c r="T53" s="17"/>
      <c r="U53" s="17"/>
    </row>
    <row r="54" spans="1:21" x14ac:dyDescent="0.3">
      <c r="A54" s="24" t="s">
        <v>26</v>
      </c>
      <c r="B54" s="27">
        <f t="shared" ref="B54:I54" si="45">B28/B$29*100</f>
        <v>5.4990278066184661</v>
      </c>
      <c r="C54" s="27">
        <f t="shared" si="45"/>
        <v>5.0505656353609565</v>
      </c>
      <c r="D54" s="23">
        <f t="shared" si="45"/>
        <v>4.518555613565896</v>
      </c>
      <c r="E54" s="23">
        <f t="shared" si="45"/>
        <v>4.5255138389296743</v>
      </c>
      <c r="F54" s="23">
        <f t="shared" si="45"/>
        <v>4.8460810679600685</v>
      </c>
      <c r="G54" s="23">
        <f t="shared" si="45"/>
        <v>5.2770332560482096</v>
      </c>
      <c r="H54" s="23">
        <f t="shared" si="45"/>
        <v>4.8574454433347718</v>
      </c>
      <c r="I54" s="23">
        <f t="shared" si="45"/>
        <v>4.815231763585424</v>
      </c>
      <c r="J54" s="23">
        <f t="shared" si="2"/>
        <v>4.5860706676136367</v>
      </c>
      <c r="K54" s="23">
        <f t="shared" si="2"/>
        <v>4.3465721065630669</v>
      </c>
      <c r="L54" s="23">
        <f t="shared" si="3"/>
        <v>3.902811137340604</v>
      </c>
      <c r="M54" s="23">
        <f t="shared" ref="M54" si="46">M28/M$29*100</f>
        <v>3.4059293369781023</v>
      </c>
      <c r="N54" s="23">
        <f t="shared" si="3"/>
        <v>4.0651941415727793</v>
      </c>
      <c r="O54" s="32" t="s">
        <v>38</v>
      </c>
      <c r="P54" s="32"/>
      <c r="Q54" s="32">
        <v>12.2</v>
      </c>
      <c r="R54" s="32"/>
      <c r="S54" s="32"/>
      <c r="T54" s="17"/>
      <c r="U54" s="17"/>
    </row>
    <row r="55" spans="1:21" x14ac:dyDescent="0.3">
      <c r="A55" s="25" t="s">
        <v>27</v>
      </c>
      <c r="B55" s="29">
        <f t="shared" ref="B55:I55" si="47">B29/B$29*100</f>
        <v>100</v>
      </c>
      <c r="C55" s="29">
        <f t="shared" si="47"/>
        <v>100</v>
      </c>
      <c r="D55" s="30">
        <f t="shared" si="47"/>
        <v>100</v>
      </c>
      <c r="E55" s="30">
        <f t="shared" si="47"/>
        <v>100</v>
      </c>
      <c r="F55" s="30">
        <f t="shared" si="47"/>
        <v>100</v>
      </c>
      <c r="G55" s="30">
        <f t="shared" si="47"/>
        <v>100</v>
      </c>
      <c r="H55" s="30">
        <f t="shared" si="47"/>
        <v>100</v>
      </c>
      <c r="I55" s="30">
        <f t="shared" si="47"/>
        <v>100</v>
      </c>
      <c r="J55" s="30">
        <f t="shared" si="2"/>
        <v>100</v>
      </c>
      <c r="K55" s="30">
        <f t="shared" si="2"/>
        <v>100</v>
      </c>
      <c r="L55" s="30">
        <f t="shared" si="3"/>
        <v>100</v>
      </c>
      <c r="M55" s="30">
        <f t="shared" ref="M55" si="48">M29/M$29*100</f>
        <v>100</v>
      </c>
      <c r="N55" s="30">
        <f t="shared" si="3"/>
        <v>100</v>
      </c>
      <c r="O55" s="32" t="s">
        <v>35</v>
      </c>
      <c r="P55" s="32"/>
      <c r="Q55" s="32">
        <v>0.4</v>
      </c>
      <c r="R55" s="32"/>
      <c r="S55" s="32"/>
      <c r="T55" s="17"/>
      <c r="U55" s="17"/>
    </row>
    <row r="56" spans="1:21" x14ac:dyDescent="0.3">
      <c r="A56" s="16" t="s">
        <v>28</v>
      </c>
      <c r="D56" s="15"/>
      <c r="E56" s="15"/>
      <c r="F56" s="15"/>
      <c r="G56" s="15"/>
      <c r="H56" s="15"/>
      <c r="I56" s="15"/>
      <c r="J56" s="15"/>
      <c r="K56" s="15"/>
      <c r="L56" s="35"/>
      <c r="M56" s="35"/>
      <c r="N56" s="35"/>
      <c r="O56" s="32" t="s">
        <v>24</v>
      </c>
      <c r="P56" s="32"/>
      <c r="Q56" s="32">
        <v>1.9</v>
      </c>
      <c r="R56" s="32"/>
      <c r="S56" s="32"/>
      <c r="T56" s="17"/>
      <c r="U56" s="17"/>
    </row>
    <row r="57" spans="1:21" x14ac:dyDescent="0.3">
      <c r="A57" s="16" t="s">
        <v>29</v>
      </c>
      <c r="L57" s="35"/>
      <c r="M57" s="35"/>
      <c r="N57" s="35"/>
      <c r="O57" s="32" t="s">
        <v>36</v>
      </c>
      <c r="P57" s="32"/>
      <c r="Q57" s="32">
        <v>75.3</v>
      </c>
      <c r="R57" s="32"/>
      <c r="S57" s="32"/>
      <c r="T57" s="17"/>
      <c r="U57" s="17"/>
    </row>
    <row r="58" spans="1:21" x14ac:dyDescent="0.3">
      <c r="A58" s="16" t="s">
        <v>30</v>
      </c>
      <c r="L58" s="35"/>
      <c r="M58" s="35"/>
      <c r="N58" s="35"/>
      <c r="O58" s="32" t="s">
        <v>37</v>
      </c>
      <c r="P58" s="32"/>
      <c r="Q58" s="32">
        <v>4.5999999999999996</v>
      </c>
      <c r="R58" s="32"/>
      <c r="S58" s="32"/>
      <c r="T58" s="17"/>
      <c r="U58" s="17"/>
    </row>
    <row r="59" spans="1:21" x14ac:dyDescent="0.3">
      <c r="A59" s="16" t="s">
        <v>31</v>
      </c>
      <c r="L59" s="35"/>
      <c r="M59" s="35"/>
      <c r="N59" s="35"/>
      <c r="O59" s="32"/>
      <c r="P59" s="32"/>
      <c r="Q59" s="32"/>
      <c r="R59" s="32"/>
      <c r="S59" s="32"/>
      <c r="T59" s="17"/>
      <c r="U59" s="17"/>
    </row>
    <row r="60" spans="1:21" x14ac:dyDescent="0.3">
      <c r="A60" s="16" t="s">
        <v>32</v>
      </c>
      <c r="L60" s="35"/>
      <c r="M60" s="35"/>
      <c r="N60" s="35"/>
      <c r="O60" s="32"/>
      <c r="P60" s="32"/>
      <c r="Q60" s="32"/>
      <c r="R60" s="32"/>
      <c r="S60" s="32"/>
    </row>
    <row r="61" spans="1:21" x14ac:dyDescent="0.3">
      <c r="A61" s="16" t="s">
        <v>33</v>
      </c>
      <c r="L61" s="35"/>
      <c r="M61" s="35"/>
      <c r="N61" s="35"/>
      <c r="O61" s="32"/>
      <c r="P61" s="32"/>
      <c r="Q61" s="32"/>
      <c r="R61" s="32"/>
      <c r="S61" s="32"/>
    </row>
  </sheetData>
  <phoneticPr fontId="19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>
    <oddFooter>&amp;L&amp;"Trebuchet MS,Grassetto"&amp;10Statistiche - MISCELLANEOUS
Automobile in cifre &amp;C&amp;"Trebuchet MS,Grassetto"&amp;10&amp;P/&amp;N&amp;R&amp;"Trebuchet MS,Grassetto"&amp;10ANFIA - Studi e Statistiche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Graph</vt:lpstr>
      <vt:lpstr>04.ITALIA_traffico_passeggeri</vt:lpstr>
      <vt:lpstr>'04.ITALIA_traffico_passeggeri'!Area_stampa</vt:lpstr>
      <vt:lpstr>Graph!Area_stampa</vt:lpstr>
    </vt:vector>
  </TitlesOfParts>
  <Company>ANFIA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DUPREZ</dc:creator>
  <cp:lastModifiedBy>ANFIA </cp:lastModifiedBy>
  <cp:lastPrinted>2020-09-24T12:13:42Z</cp:lastPrinted>
  <dcterms:created xsi:type="dcterms:W3CDTF">2012-11-28T12:46:56Z</dcterms:created>
  <dcterms:modified xsi:type="dcterms:W3CDTF">2020-10-26T10:50:16Z</dcterms:modified>
</cp:coreProperties>
</file>