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L:\07.Automobile_in_Cifre\2023\StatisticheItalia\Immat\CapitoloB\DaAggiornare\"/>
    </mc:Choice>
  </mc:AlternateContent>
  <xr:revisionPtr revIDLastSave="0" documentId="13_ncr:1_{88419DCD-2659-4E06-8468-4445C5C5289A}" xr6:coauthVersionLast="47" xr6:coauthVersionMax="47" xr10:uidLastSave="{00000000-0000-0000-0000-000000000000}"/>
  <bookViews>
    <workbookView xWindow="-28920" yWindow="-120" windowWidth="29040" windowHeight="15720" tabRatio="760" xr2:uid="{00000000-000D-0000-FFFF-FFFF00000000}"/>
  </bookViews>
  <sheets>
    <sheet name="13.R_peso_allestim (2022-2016)" sheetId="1" r:id="rId1"/>
    <sheet name="13.R_peso_allestim (2015-2007)" sheetId="3" r:id="rId2"/>
  </sheets>
  <definedNames>
    <definedName name="_xlnm.Print_Area" localSheetId="1">'13.R_peso_allestim (2015-2007)'!$A$1:$T$36</definedName>
    <definedName name="_xlnm.Print_Area" localSheetId="0">'13.R_peso_allestim (2022-2016)'!$A$1:$O$35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 l="1"/>
  <c r="B13" i="1"/>
  <c r="D32" i="1"/>
  <c r="E31" i="1" s="1"/>
  <c r="D13" i="1"/>
  <c r="E9" i="1" s="1"/>
  <c r="F32" i="1"/>
  <c r="G20" i="1" s="1"/>
  <c r="F13" i="1"/>
  <c r="G8" i="1" s="1"/>
  <c r="N32" i="1"/>
  <c r="L32" i="1"/>
  <c r="M19" i="1" s="1"/>
  <c r="J32" i="1"/>
  <c r="H32" i="1"/>
  <c r="I29" i="1" s="1"/>
  <c r="H13" i="1"/>
  <c r="C30" i="1" l="1"/>
  <c r="C31" i="1"/>
  <c r="C12" i="1"/>
  <c r="C10" i="1"/>
  <c r="C11" i="1"/>
  <c r="E10" i="1"/>
  <c r="C20" i="1"/>
  <c r="E12" i="1"/>
  <c r="E19" i="1"/>
  <c r="C23" i="1"/>
  <c r="E20" i="1"/>
  <c r="C24" i="1"/>
  <c r="E21" i="1"/>
  <c r="C25" i="1"/>
  <c r="C6" i="1"/>
  <c r="C26" i="1"/>
  <c r="C7" i="1"/>
  <c r="C27" i="1"/>
  <c r="C8" i="1"/>
  <c r="C28" i="1"/>
  <c r="C19" i="1"/>
  <c r="E11" i="1"/>
  <c r="C21" i="1"/>
  <c r="C22" i="1"/>
  <c r="C9" i="1"/>
  <c r="C29" i="1"/>
  <c r="E23" i="1"/>
  <c r="E24" i="1"/>
  <c r="E22" i="1"/>
  <c r="E28" i="1"/>
  <c r="E7" i="1"/>
  <c r="E29" i="1"/>
  <c r="E6" i="1"/>
  <c r="E8" i="1"/>
  <c r="E30" i="1"/>
  <c r="E25" i="1"/>
  <c r="E26" i="1"/>
  <c r="E27" i="1"/>
  <c r="G6" i="1"/>
  <c r="G23" i="1"/>
  <c r="G22" i="1"/>
  <c r="G31" i="1"/>
  <c r="G21" i="1"/>
  <c r="G30" i="1"/>
  <c r="G29" i="1"/>
  <c r="G27" i="1"/>
  <c r="G26" i="1"/>
  <c r="G25" i="1"/>
  <c r="G28" i="1"/>
  <c r="G24" i="1"/>
  <c r="G19" i="1"/>
  <c r="G11" i="1"/>
  <c r="G7" i="1"/>
  <c r="G12" i="1"/>
  <c r="G10" i="1"/>
  <c r="G9" i="1"/>
  <c r="I31" i="1"/>
  <c r="I25" i="1"/>
  <c r="I22" i="1"/>
  <c r="I30" i="1"/>
  <c r="I23" i="1"/>
  <c r="I24" i="1"/>
  <c r="I26" i="1"/>
  <c r="I27" i="1"/>
  <c r="I20" i="1"/>
  <c r="I28" i="1"/>
  <c r="I19" i="1"/>
  <c r="I21" i="1"/>
  <c r="I12" i="1"/>
  <c r="I7" i="1"/>
  <c r="I11" i="1"/>
  <c r="I6" i="1"/>
  <c r="I8" i="1"/>
  <c r="I9" i="1"/>
  <c r="I10" i="1"/>
  <c r="S32" i="3"/>
  <c r="Q32" i="3"/>
  <c r="O32" i="3"/>
  <c r="M32" i="3"/>
  <c r="K32" i="3"/>
  <c r="I32" i="3"/>
  <c r="G32" i="3"/>
  <c r="D32" i="3"/>
  <c r="B32" i="3"/>
  <c r="C31" i="3" s="1"/>
  <c r="P20" i="3"/>
  <c r="S13" i="3"/>
  <c r="T13" i="3" s="1"/>
  <c r="Q13" i="3"/>
  <c r="R13" i="3" s="1"/>
  <c r="O13" i="3"/>
  <c r="P13" i="3" s="1"/>
  <c r="M13" i="3"/>
  <c r="N8" i="3" s="1"/>
  <c r="K13" i="3"/>
  <c r="L13" i="3" s="1"/>
  <c r="I13" i="3"/>
  <c r="G13" i="3"/>
  <c r="H13" i="3" s="1"/>
  <c r="D13" i="3"/>
  <c r="E13" i="3" s="1"/>
  <c r="B13" i="3"/>
  <c r="C13" i="3" s="1"/>
  <c r="E11" i="3"/>
  <c r="E10" i="3"/>
  <c r="E9" i="3"/>
  <c r="E7" i="3"/>
  <c r="E6" i="3"/>
  <c r="J13" i="1"/>
  <c r="L13" i="1"/>
  <c r="M6" i="1" s="1"/>
  <c r="N13" i="1"/>
  <c r="O9" i="1" s="1"/>
  <c r="O30" i="1"/>
  <c r="C32" i="1" l="1"/>
  <c r="C13" i="1"/>
  <c r="N10" i="3"/>
  <c r="E32" i="1"/>
  <c r="E13" i="1"/>
  <c r="R6" i="3"/>
  <c r="P12" i="3"/>
  <c r="P7" i="3"/>
  <c r="G32" i="1"/>
  <c r="G13" i="1"/>
  <c r="I32" i="1"/>
  <c r="I13" i="1"/>
  <c r="K31" i="1"/>
  <c r="K23" i="1"/>
  <c r="K20" i="1"/>
  <c r="K25" i="1"/>
  <c r="K30" i="1"/>
  <c r="K22" i="1"/>
  <c r="K28" i="1"/>
  <c r="K19" i="1"/>
  <c r="K29" i="1"/>
  <c r="K21" i="1"/>
  <c r="K27" i="1"/>
  <c r="K24" i="1"/>
  <c r="K26" i="1"/>
  <c r="K12" i="1"/>
  <c r="K11" i="1"/>
  <c r="K9" i="1"/>
  <c r="K8" i="1"/>
  <c r="K6" i="1"/>
  <c r="K10" i="1"/>
  <c r="K7" i="1"/>
  <c r="H32" i="3"/>
  <c r="H31" i="3"/>
  <c r="J10" i="3"/>
  <c r="J13" i="3"/>
  <c r="L29" i="3"/>
  <c r="L31" i="3"/>
  <c r="E30" i="3"/>
  <c r="E31" i="3"/>
  <c r="N29" i="3"/>
  <c r="N31" i="3"/>
  <c r="J32" i="3"/>
  <c r="J31" i="3"/>
  <c r="P32" i="3"/>
  <c r="P31" i="3"/>
  <c r="R32" i="3"/>
  <c r="R31" i="3"/>
  <c r="T30" i="3"/>
  <c r="T31" i="3"/>
  <c r="N12" i="3"/>
  <c r="N7" i="3"/>
  <c r="O23" i="1"/>
  <c r="O25" i="1"/>
  <c r="O28" i="1"/>
  <c r="M12" i="1"/>
  <c r="O24" i="1"/>
  <c r="M11" i="1"/>
  <c r="M10" i="1"/>
  <c r="M8" i="1"/>
  <c r="M24" i="1"/>
  <c r="R7" i="3"/>
  <c r="R8" i="3"/>
  <c r="R12" i="3"/>
  <c r="P28" i="3"/>
  <c r="H11" i="3"/>
  <c r="H7" i="3"/>
  <c r="H9" i="3"/>
  <c r="H12" i="3"/>
  <c r="P22" i="3"/>
  <c r="P9" i="3"/>
  <c r="P23" i="3"/>
  <c r="P21" i="3"/>
  <c r="P29" i="3"/>
  <c r="P24" i="3"/>
  <c r="H8" i="3"/>
  <c r="P26" i="3"/>
  <c r="H10" i="3"/>
  <c r="P25" i="3"/>
  <c r="H6" i="3"/>
  <c r="P8" i="3"/>
  <c r="R10" i="3"/>
  <c r="P19" i="3"/>
  <c r="P27" i="3"/>
  <c r="H25" i="3"/>
  <c r="H29" i="3"/>
  <c r="J12" i="3"/>
  <c r="N9" i="3"/>
  <c r="H28" i="3"/>
  <c r="N11" i="3"/>
  <c r="H22" i="3"/>
  <c r="H26" i="3"/>
  <c r="H30" i="3"/>
  <c r="H24" i="3"/>
  <c r="H21" i="3"/>
  <c r="N6" i="3"/>
  <c r="J8" i="3"/>
  <c r="R9" i="3"/>
  <c r="P11" i="3"/>
  <c r="P30" i="3"/>
  <c r="H20" i="3"/>
  <c r="N13" i="3"/>
  <c r="R11" i="3"/>
  <c r="H19" i="3"/>
  <c r="H23" i="3"/>
  <c r="H27" i="3"/>
  <c r="C30" i="3"/>
  <c r="AB34" i="3"/>
  <c r="M23" i="1"/>
  <c r="M22" i="1"/>
  <c r="O26" i="1"/>
  <c r="M29" i="1"/>
  <c r="M21" i="1"/>
  <c r="M9" i="1"/>
  <c r="M31" i="1"/>
  <c r="M30" i="1"/>
  <c r="O10" i="1"/>
  <c r="O31" i="1"/>
  <c r="M27" i="1"/>
  <c r="M7" i="1"/>
  <c r="M28" i="1"/>
  <c r="M20" i="1"/>
  <c r="M26" i="1"/>
  <c r="O20" i="1"/>
  <c r="M25" i="1"/>
  <c r="R26" i="3"/>
  <c r="J7" i="3"/>
  <c r="J11" i="3"/>
  <c r="J19" i="3"/>
  <c r="J21" i="3"/>
  <c r="J23" i="3"/>
  <c r="J25" i="3"/>
  <c r="J27" i="3"/>
  <c r="J29" i="3"/>
  <c r="R28" i="3"/>
  <c r="R22" i="3"/>
  <c r="J6" i="3"/>
  <c r="R23" i="3"/>
  <c r="R29" i="3"/>
  <c r="P6" i="3"/>
  <c r="E8" i="3"/>
  <c r="J9" i="3"/>
  <c r="P10" i="3"/>
  <c r="E12" i="3"/>
  <c r="J20" i="3"/>
  <c r="J22" i="3"/>
  <c r="J24" i="3"/>
  <c r="J26" i="3"/>
  <c r="J28" i="3"/>
  <c r="J30" i="3"/>
  <c r="R20" i="3"/>
  <c r="R24" i="3"/>
  <c r="R19" i="3"/>
  <c r="R21" i="3"/>
  <c r="R25" i="3"/>
  <c r="R27" i="3"/>
  <c r="R30" i="3"/>
  <c r="C32" i="3"/>
  <c r="AB33" i="3" s="1"/>
  <c r="AC33" i="3" s="1"/>
  <c r="L32" i="3"/>
  <c r="T32" i="3"/>
  <c r="L6" i="3"/>
  <c r="C7" i="3"/>
  <c r="T7" i="3"/>
  <c r="L8" i="3"/>
  <c r="C9" i="3"/>
  <c r="T9" i="3"/>
  <c r="L10" i="3"/>
  <c r="C11" i="3"/>
  <c r="T11" i="3"/>
  <c r="L12" i="3"/>
  <c r="C19" i="3"/>
  <c r="T19" i="3"/>
  <c r="L20" i="3"/>
  <c r="C21" i="3"/>
  <c r="T21" i="3"/>
  <c r="L22" i="3"/>
  <c r="C23" i="3"/>
  <c r="T23" i="3"/>
  <c r="L24" i="3"/>
  <c r="C25" i="3"/>
  <c r="T25" i="3"/>
  <c r="L26" i="3"/>
  <c r="C27" i="3"/>
  <c r="T27" i="3"/>
  <c r="L28" i="3"/>
  <c r="C29" i="3"/>
  <c r="T29" i="3"/>
  <c r="L30" i="3"/>
  <c r="E19" i="3"/>
  <c r="N20" i="3"/>
  <c r="E21" i="3"/>
  <c r="N22" i="3"/>
  <c r="E23" i="3"/>
  <c r="N24" i="3"/>
  <c r="E25" i="3"/>
  <c r="N26" i="3"/>
  <c r="E27" i="3"/>
  <c r="N28" i="3"/>
  <c r="E29" i="3"/>
  <c r="N30" i="3"/>
  <c r="E32" i="3"/>
  <c r="N32" i="3"/>
  <c r="C10" i="3"/>
  <c r="C24" i="3"/>
  <c r="C6" i="3"/>
  <c r="T6" i="3"/>
  <c r="L7" i="3"/>
  <c r="C8" i="3"/>
  <c r="T8" i="3"/>
  <c r="L9" i="3"/>
  <c r="T10" i="3"/>
  <c r="L11" i="3"/>
  <c r="C12" i="3"/>
  <c r="T12" i="3"/>
  <c r="L19" i="3"/>
  <c r="C20" i="3"/>
  <c r="T20" i="3"/>
  <c r="L21" i="3"/>
  <c r="C22" i="3"/>
  <c r="T22" i="3"/>
  <c r="L23" i="3"/>
  <c r="T24" i="3"/>
  <c r="L25" i="3"/>
  <c r="C26" i="3"/>
  <c r="T26" i="3"/>
  <c r="L27" i="3"/>
  <c r="C28" i="3"/>
  <c r="T28" i="3"/>
  <c r="N19" i="3"/>
  <c r="E20" i="3"/>
  <c r="N21" i="3"/>
  <c r="E22" i="3"/>
  <c r="N23" i="3"/>
  <c r="E24" i="3"/>
  <c r="N25" i="3"/>
  <c r="E26" i="3"/>
  <c r="N27" i="3"/>
  <c r="E28" i="3"/>
  <c r="O11" i="1"/>
  <c r="O12" i="1"/>
  <c r="O6" i="1"/>
  <c r="O19" i="1"/>
  <c r="O27" i="1"/>
  <c r="O7" i="1"/>
  <c r="O8" i="1"/>
  <c r="O21" i="1"/>
  <c r="O29" i="1"/>
  <c r="O22" i="1"/>
  <c r="M13" i="1" l="1"/>
  <c r="K32" i="1"/>
  <c r="M32" i="1"/>
  <c r="O13" i="1"/>
  <c r="K13" i="1"/>
  <c r="O32" i="1"/>
  <c r="AC34" i="3"/>
</calcChain>
</file>

<file path=xl/sharedStrings.xml><?xml version="1.0" encoding="utf-8"?>
<sst xmlns="http://schemas.openxmlformats.org/spreadsheetml/2006/main" count="97" uniqueCount="36">
  <si>
    <t>%</t>
  </si>
  <si>
    <r>
      <t>&gt;750 /</t>
    </r>
    <r>
      <rPr>
        <u/>
        <sz val="9"/>
        <rFont val="Trebuchet MS"/>
        <family val="2"/>
      </rPr>
      <t>&lt;</t>
    </r>
    <r>
      <rPr>
        <sz val="9"/>
        <rFont val="Trebuchet MS"/>
        <family val="2"/>
      </rPr>
      <t>1000</t>
    </r>
  </si>
  <si>
    <r>
      <t>&gt;1000 /</t>
    </r>
    <r>
      <rPr>
        <u/>
        <sz val="9"/>
        <rFont val="Trebuchet MS"/>
        <family val="2"/>
      </rPr>
      <t>&lt;</t>
    </r>
    <r>
      <rPr>
        <sz val="9"/>
        <rFont val="Trebuchet MS"/>
        <family val="2"/>
      </rPr>
      <t>1500</t>
    </r>
  </si>
  <si>
    <r>
      <t>&gt;1500 /</t>
    </r>
    <r>
      <rPr>
        <u/>
        <sz val="9"/>
        <rFont val="Trebuchet MS"/>
        <family val="2"/>
      </rPr>
      <t>&lt;</t>
    </r>
    <r>
      <rPr>
        <sz val="9"/>
        <rFont val="Trebuchet MS"/>
        <family val="2"/>
      </rPr>
      <t>2000</t>
    </r>
  </si>
  <si>
    <r>
      <rPr>
        <sz val="9"/>
        <rFont val="Trebuchet MS"/>
        <family val="2"/>
      </rPr>
      <t>&gt;2000/</t>
    </r>
    <r>
      <rPr>
        <u/>
        <sz val="9"/>
        <rFont val="Trebuchet MS"/>
        <family val="2"/>
      </rPr>
      <t>&lt;</t>
    </r>
    <r>
      <rPr>
        <sz val="9"/>
        <rFont val="Trebuchet MS"/>
        <family val="2"/>
      </rPr>
      <t>2500</t>
    </r>
  </si>
  <si>
    <r>
      <t>&gt;2500 /</t>
    </r>
    <r>
      <rPr>
        <u/>
        <sz val="9"/>
        <rFont val="Trebuchet MS"/>
        <family val="2"/>
      </rPr>
      <t>&lt;</t>
    </r>
    <r>
      <rPr>
        <sz val="9"/>
        <rFont val="Trebuchet MS"/>
        <family val="2"/>
      </rPr>
      <t>3000</t>
    </r>
  </si>
  <si>
    <r>
      <t>&gt;3000 /</t>
    </r>
    <r>
      <rPr>
        <u/>
        <sz val="9"/>
        <rFont val="Trebuchet MS"/>
        <family val="2"/>
      </rPr>
      <t>&lt;</t>
    </r>
    <r>
      <rPr>
        <sz val="9"/>
        <rFont val="Trebuchet MS"/>
        <family val="2"/>
      </rPr>
      <t>3500</t>
    </r>
  </si>
  <si>
    <r>
      <t xml:space="preserve">IMMATRICOLAZIONI - RIMORCHI  </t>
    </r>
    <r>
      <rPr>
        <b/>
        <u/>
        <sz val="11"/>
        <rFont val="Trebuchet MS"/>
        <family val="2"/>
      </rPr>
      <t>&lt;</t>
    </r>
    <r>
      <rPr>
        <b/>
        <sz val="11"/>
        <rFont val="Trebuchet MS"/>
        <family val="2"/>
      </rPr>
      <t>3,5 T. DI PTT PER ALLESTIMENTO</t>
    </r>
  </si>
  <si>
    <r>
      <t xml:space="preserve">IMMATRICOLAZIONI - RIMORCHI  </t>
    </r>
    <r>
      <rPr>
        <b/>
        <u/>
        <sz val="11"/>
        <rFont val="Trebuchet MS"/>
        <family val="2"/>
      </rPr>
      <t>&lt;</t>
    </r>
    <r>
      <rPr>
        <b/>
        <sz val="11"/>
        <rFont val="Trebuchet MS"/>
        <family val="2"/>
      </rPr>
      <t xml:space="preserve">3,5 T. DI PTT PER FASCE DI PESO </t>
    </r>
  </si>
  <si>
    <r>
      <rPr>
        <u/>
        <sz val="9"/>
        <rFont val="Trebuchet MS"/>
        <family val="2"/>
      </rPr>
      <t>&lt;</t>
    </r>
    <r>
      <rPr>
        <sz val="9"/>
        <rFont val="Trebuchet MS"/>
        <family val="2"/>
      </rPr>
      <t>750</t>
    </r>
  </si>
  <si>
    <t xml:space="preserve">Nota - Elaborazioni Anfia su dati del Ministero dei Trasporti presenti in archivio al 30/06/2017 (Aut. Min.D07161/H4). </t>
  </si>
  <si>
    <t xml:space="preserve">Note - Prepared by Anfia on Ministry of Transports data as of June 30, 2017. </t>
  </si>
  <si>
    <t>Fino al 2013, i dati sono stati elaborati dall'Anfia in base al numero delle carte di circolazione rilasciate. Dal 2014, i dati sono elaborati in base all'effettiva data di immatricolazione.</t>
  </si>
  <si>
    <t>Up to 2013, figures result from Anfia elaborations based on the total number of registration papers issued by the Ministry of Transport. Starting from 2014, data processing is based on the date of registration.</t>
  </si>
  <si>
    <r>
      <t xml:space="preserve">NEW REGISTRATIONS - TRAILERS </t>
    </r>
    <r>
      <rPr>
        <i/>
        <u/>
        <sz val="11"/>
        <color theme="1" tint="0.14999847407452621"/>
        <rFont val="Trebuchet MS"/>
        <family val="2"/>
      </rPr>
      <t>&lt;</t>
    </r>
    <r>
      <rPr>
        <i/>
        <sz val="11"/>
        <color theme="1" tint="0.14999847407452621"/>
        <rFont val="Trebuchet MS"/>
        <family val="2"/>
      </rPr>
      <t>3.5 T. BY RANGE OF GVW</t>
    </r>
  </si>
  <si>
    <r>
      <t xml:space="preserve">NEW REGISTRATIONS - TRAILERS </t>
    </r>
    <r>
      <rPr>
        <i/>
        <u/>
        <sz val="11"/>
        <color theme="1" tint="0.14999847407452621"/>
        <rFont val="Trebuchet MS"/>
        <family val="2"/>
      </rPr>
      <t>&lt;</t>
    </r>
    <r>
      <rPr>
        <i/>
        <sz val="11"/>
        <color theme="1" tint="0.14999847407452621"/>
        <rFont val="Trebuchet MS"/>
        <family val="2"/>
      </rPr>
      <t>3.5 T.  GVW BY BODY</t>
    </r>
  </si>
  <si>
    <r>
      <t>Fasce di peso (kg)/</t>
    </r>
    <r>
      <rPr>
        <b/>
        <i/>
        <sz val="9"/>
        <color theme="1" tint="0.14999847407452621"/>
        <rFont val="Trebuchet MS"/>
        <family val="2"/>
      </rPr>
      <t>Range of GVW</t>
    </r>
  </si>
  <si>
    <r>
      <t>Totale/</t>
    </r>
    <r>
      <rPr>
        <b/>
        <i/>
        <sz val="9"/>
        <color theme="1" tint="0.14999847407452621"/>
        <rFont val="Trebuchet MS"/>
        <family val="2"/>
      </rPr>
      <t>Total</t>
    </r>
  </si>
  <si>
    <r>
      <t>Allestimenti/</t>
    </r>
    <r>
      <rPr>
        <b/>
        <i/>
        <sz val="9"/>
        <color theme="1" tint="0.14999847407452621"/>
        <rFont val="Trebuchet MS"/>
        <family val="2"/>
      </rPr>
      <t>Bodies</t>
    </r>
  </si>
  <si>
    <r>
      <t>Centinati/</t>
    </r>
    <r>
      <rPr>
        <i/>
        <sz val="9"/>
        <color indexed="63"/>
        <rFont val="Trebuchet MS"/>
        <family val="2"/>
      </rPr>
      <t>curtainsider</t>
    </r>
  </si>
  <si>
    <r>
      <t>Cassoni/</t>
    </r>
    <r>
      <rPr>
        <i/>
        <sz val="9"/>
        <color indexed="63"/>
        <rFont val="Trebuchet MS"/>
        <family val="2"/>
      </rPr>
      <t>dumpers</t>
    </r>
  </si>
  <si>
    <r>
      <t>Caravan/</t>
    </r>
    <r>
      <rPr>
        <i/>
        <sz val="9"/>
        <color indexed="63"/>
        <rFont val="Trebuchet MS"/>
        <family val="2"/>
      </rPr>
      <t>caravans</t>
    </r>
  </si>
  <si>
    <r>
      <t>Furgoni/</t>
    </r>
    <r>
      <rPr>
        <i/>
        <sz val="9"/>
        <color indexed="63"/>
        <rFont val="Trebuchet MS"/>
        <family val="2"/>
      </rPr>
      <t>vans</t>
    </r>
  </si>
  <si>
    <r>
      <t>Isotermici/</t>
    </r>
    <r>
      <rPr>
        <i/>
        <sz val="9"/>
        <color indexed="63"/>
        <rFont val="Trebuchet MS"/>
        <family val="2"/>
      </rPr>
      <t>isothermic</t>
    </r>
  </si>
  <si>
    <r>
      <t>Pianali/</t>
    </r>
    <r>
      <rPr>
        <i/>
        <sz val="9"/>
        <color indexed="63"/>
        <rFont val="Trebuchet MS"/>
        <family val="2"/>
      </rPr>
      <t>lowfloor</t>
    </r>
  </si>
  <si>
    <r>
      <t>Ribaltabili/</t>
    </r>
    <r>
      <rPr>
        <i/>
        <sz val="9"/>
        <color indexed="63"/>
        <rFont val="Trebuchet MS"/>
        <family val="2"/>
      </rPr>
      <t>dumper trucks</t>
    </r>
  </si>
  <si>
    <r>
      <t>Trasporto animali/</t>
    </r>
    <r>
      <rPr>
        <i/>
        <sz val="9"/>
        <color indexed="63"/>
        <rFont val="Trebuchet MS"/>
        <family val="2"/>
      </rPr>
      <t>transport of animals</t>
    </r>
  </si>
  <si>
    <r>
      <t>Trasporto autoveicoli/</t>
    </r>
    <r>
      <rPr>
        <i/>
        <sz val="9"/>
        <color indexed="63"/>
        <rFont val="Trebuchet MS"/>
        <family val="2"/>
      </rPr>
      <t>transport of motor vehicles</t>
    </r>
  </si>
  <si>
    <r>
      <t>Trasporto imbarcazioni/</t>
    </r>
    <r>
      <rPr>
        <i/>
        <sz val="9"/>
        <color indexed="63"/>
        <rFont val="Trebuchet MS"/>
        <family val="2"/>
      </rPr>
      <t>transport of boats</t>
    </r>
  </si>
  <si>
    <r>
      <t>Trasporto persone/</t>
    </r>
    <r>
      <rPr>
        <i/>
        <sz val="9"/>
        <color indexed="63"/>
        <rFont val="Trebuchet MS"/>
        <family val="2"/>
      </rPr>
      <t>passenger transport</t>
    </r>
  </si>
  <si>
    <r>
      <t>Vari allestimenti/</t>
    </r>
    <r>
      <rPr>
        <i/>
        <sz val="9"/>
        <color indexed="63"/>
        <rFont val="Trebuchet MS"/>
        <family val="2"/>
      </rPr>
      <t>miscellaneous</t>
    </r>
  </si>
  <si>
    <r>
      <t>Trasporto motocicli/</t>
    </r>
    <r>
      <rPr>
        <i/>
        <sz val="9"/>
        <color theme="1" tint="0.14999847407452621"/>
        <rFont val="Trebuchet MS"/>
        <family val="2"/>
      </rPr>
      <t>transport of motorcycles</t>
    </r>
  </si>
  <si>
    <r>
      <rPr>
        <sz val="9"/>
        <rFont val="Trebuchet MS"/>
        <family val="2"/>
      </rPr>
      <t xml:space="preserve">* Dati provvisori </t>
    </r>
    <r>
      <rPr>
        <i/>
        <sz val="9"/>
        <color theme="1" tint="0.14999847407452621"/>
        <rFont val="Trebuchet MS"/>
        <family val="2"/>
      </rPr>
      <t>/ * Provisional data</t>
    </r>
  </si>
  <si>
    <t>2022*</t>
  </si>
  <si>
    <t>Nota - Elaborazioni Anfia su dati del Ministero dei Trasporti presenti in archivio al 30/04/2023 (Aut. Min.D07161/H4).</t>
  </si>
  <si>
    <t>Note - Prepared by Anfia on Ministry of Transports data as of April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</si>
</sst>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_ ;\-#,##0\ "/>
    <numFmt numFmtId="166" formatCode="_-* #,##0_-;\-* #,##0_-;_-* &quot;-&quot;??_-;_-@_-"/>
    <numFmt numFmtId="167" formatCode="_-* #,##0.0_-;\-* #,##0.0_-;_-* &quot;-&quot;??_-;_-@_-"/>
  </numFmts>
  <fonts count="41" x14ac:knownFonts="1">
    <font>
      <sz val="11"/>
      <color indexed="8"/>
      <name val="Calibri"/>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8"/>
      <name val="Calibri"/>
      <family val="2"/>
    </font>
    <font>
      <b/>
      <u/>
      <sz val="11"/>
      <name val="Trebuchet MS"/>
      <family val="2"/>
    </font>
    <font>
      <b/>
      <sz val="11"/>
      <name val="Trebuchet MS"/>
      <family val="2"/>
    </font>
    <font>
      <sz val="11"/>
      <color indexed="8"/>
      <name val="Trebuchet MS"/>
      <family val="2"/>
    </font>
    <font>
      <i/>
      <sz val="10"/>
      <name val="Trebuchet MS"/>
      <family val="2"/>
    </font>
    <font>
      <sz val="11"/>
      <name val="Trebuchet MS"/>
      <family val="2"/>
    </font>
    <font>
      <b/>
      <sz val="9"/>
      <name val="Trebuchet MS"/>
      <family val="2"/>
    </font>
    <font>
      <sz val="9"/>
      <name val="Trebuchet MS"/>
      <family val="2"/>
    </font>
    <font>
      <u/>
      <sz val="9"/>
      <name val="Trebuchet MS"/>
      <family val="2"/>
    </font>
    <font>
      <sz val="8"/>
      <name val="Trebuchet MS"/>
      <family val="2"/>
    </font>
    <font>
      <i/>
      <sz val="8"/>
      <name val="Trebuchet MS"/>
      <family val="2"/>
    </font>
    <font>
      <sz val="9"/>
      <color indexed="8"/>
      <name val="Trebuchet MS"/>
      <family val="2"/>
    </font>
    <font>
      <b/>
      <sz val="9"/>
      <color indexed="8"/>
      <name val="Trebuchet MS"/>
      <family val="2"/>
    </font>
    <font>
      <sz val="9"/>
      <color indexed="10"/>
      <name val="Trebuchet MS"/>
      <family val="2"/>
    </font>
    <font>
      <sz val="9"/>
      <color theme="0"/>
      <name val="Trebuchet MS"/>
      <family val="2"/>
    </font>
    <font>
      <sz val="9"/>
      <color theme="0" tint="-0.499984740745262"/>
      <name val="Trebuchet MS"/>
      <family val="2"/>
    </font>
    <font>
      <i/>
      <sz val="8"/>
      <color theme="1" tint="0.14999847407452621"/>
      <name val="Trebuchet MS"/>
      <family val="2"/>
    </font>
    <font>
      <i/>
      <sz val="11"/>
      <color theme="1" tint="0.14999847407452621"/>
      <name val="Trebuchet MS"/>
      <family val="2"/>
    </font>
    <font>
      <i/>
      <u/>
      <sz val="11"/>
      <color theme="1" tint="0.14999847407452621"/>
      <name val="Trebuchet MS"/>
      <family val="2"/>
    </font>
    <font>
      <b/>
      <i/>
      <sz val="9"/>
      <color theme="1" tint="0.14999847407452621"/>
      <name val="Trebuchet MS"/>
      <family val="2"/>
    </font>
    <font>
      <i/>
      <sz val="9"/>
      <color indexed="63"/>
      <name val="Trebuchet MS"/>
      <family val="2"/>
    </font>
    <font>
      <i/>
      <sz val="9"/>
      <color theme="1" tint="0.14999847407452621"/>
      <name val="Trebuchet MS"/>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22"/>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43" fontId="1" fillId="0" borderId="0" applyFont="0" applyFill="0" applyBorder="0" applyAlignment="0" applyProtection="0"/>
    <xf numFmtId="0" fontId="7" fillId="22" borderId="0" applyNumberFormat="0" applyBorder="0" applyAlignment="0" applyProtection="0"/>
    <xf numFmtId="0" fontId="8" fillId="0" borderId="0"/>
    <xf numFmtId="0" fontId="1" fillId="23" borderId="4" applyNumberFormat="0" applyFont="0" applyAlignment="0" applyProtection="0"/>
    <xf numFmtId="0" fontId="9" fillId="1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cellStyleXfs>
  <cellXfs count="89">
    <xf numFmtId="0" fontId="0" fillId="0" borderId="0" xfId="0"/>
    <xf numFmtId="0" fontId="22" fillId="0" borderId="0" xfId="0" applyFont="1"/>
    <xf numFmtId="0" fontId="23" fillId="0" borderId="0" xfId="0" applyFont="1"/>
    <xf numFmtId="0" fontId="24" fillId="0" borderId="0" xfId="0" applyFont="1"/>
    <xf numFmtId="164" fontId="23" fillId="0" borderId="0" xfId="0" applyNumberFormat="1" applyFont="1" applyAlignment="1">
      <alignment horizontal="right"/>
    </xf>
    <xf numFmtId="0" fontId="26" fillId="0" borderId="11" xfId="0" applyFont="1" applyBorder="1" applyAlignment="1">
      <alignment horizontal="left" vertical="center" indent="1"/>
    </xf>
    <xf numFmtId="0" fontId="24" fillId="0" borderId="0" xfId="0" applyFont="1" applyAlignment="1">
      <alignment vertical="center"/>
    </xf>
    <xf numFmtId="0" fontId="30" fillId="0" borderId="10" xfId="0" applyFont="1" applyBorder="1" applyAlignment="1">
      <alignment horizontal="left" vertical="center" indent="1"/>
    </xf>
    <xf numFmtId="2" fontId="31" fillId="0" borderId="13" xfId="0" applyNumberFormat="1" applyFont="1" applyBorder="1" applyAlignment="1">
      <alignment horizontal="right" vertical="center"/>
    </xf>
    <xf numFmtId="0" fontId="22" fillId="0" borderId="0" xfId="0" applyFont="1" applyAlignment="1">
      <alignment horizontal="center"/>
    </xf>
    <xf numFmtId="0" fontId="30" fillId="0" borderId="0" xfId="0" applyFont="1"/>
    <xf numFmtId="0" fontId="30" fillId="26" borderId="0" xfId="0" applyFont="1" applyFill="1"/>
    <xf numFmtId="0" fontId="25" fillId="26" borderId="15" xfId="0" applyFont="1" applyFill="1" applyBorder="1" applyAlignment="1">
      <alignment horizontal="center" vertical="center"/>
    </xf>
    <xf numFmtId="0" fontId="32" fillId="0" borderId="0" xfId="0" applyFont="1"/>
    <xf numFmtId="0" fontId="33" fillId="26" borderId="0" xfId="0" applyFont="1" applyFill="1"/>
    <xf numFmtId="0" fontId="34" fillId="26" borderId="0" xfId="0" applyFont="1" applyFill="1"/>
    <xf numFmtId="41" fontId="33" fillId="26" borderId="0" xfId="0" applyNumberFormat="1" applyFont="1" applyFill="1"/>
    <xf numFmtId="164" fontId="33" fillId="26" borderId="0" xfId="0" applyNumberFormat="1" applyFont="1" applyFill="1"/>
    <xf numFmtId="0" fontId="26" fillId="26" borderId="0" xfId="0" applyFont="1" applyFill="1"/>
    <xf numFmtId="0" fontId="26" fillId="0" borderId="0" xfId="0" applyFont="1"/>
    <xf numFmtId="41" fontId="26" fillId="26" borderId="0" xfId="0" applyNumberFormat="1" applyFont="1" applyFill="1"/>
    <xf numFmtId="0" fontId="29" fillId="0" borderId="0" xfId="0" applyFont="1" applyAlignment="1">
      <alignment horizontal="right"/>
    </xf>
    <xf numFmtId="0" fontId="25" fillId="0" borderId="13" xfId="0" applyFont="1" applyBorder="1" applyAlignment="1">
      <alignment vertical="center"/>
    </xf>
    <xf numFmtId="165" fontId="25" fillId="26" borderId="16" xfId="0" applyNumberFormat="1" applyFont="1" applyFill="1" applyBorder="1" applyAlignment="1">
      <alignment horizontal="center" vertical="center"/>
    </xf>
    <xf numFmtId="0" fontId="22" fillId="0" borderId="0" xfId="0" applyFont="1" applyAlignment="1">
      <alignment horizontal="center" vertical="center"/>
    </xf>
    <xf numFmtId="0" fontId="25" fillId="25" borderId="13" xfId="0" applyFont="1" applyFill="1" applyBorder="1" applyAlignment="1">
      <alignment horizontal="left" vertical="center"/>
    </xf>
    <xf numFmtId="0" fontId="25" fillId="25" borderId="13" xfId="0" applyFont="1" applyFill="1" applyBorder="1" applyAlignment="1">
      <alignment horizontal="center" vertical="center"/>
    </xf>
    <xf numFmtId="164" fontId="25" fillId="25" borderId="13" xfId="0" applyNumberFormat="1" applyFont="1" applyFill="1" applyBorder="1" applyAlignment="1">
      <alignment horizontal="center" vertical="center"/>
    </xf>
    <xf numFmtId="1" fontId="25" fillId="25" borderId="13" xfId="0" applyNumberFormat="1" applyFont="1" applyFill="1" applyBorder="1" applyAlignment="1">
      <alignment horizontal="center" vertical="center"/>
    </xf>
    <xf numFmtId="0" fontId="22" fillId="0" borderId="0" xfId="0" applyFont="1" applyAlignment="1">
      <alignment vertical="top"/>
    </xf>
    <xf numFmtId="166" fontId="31" fillId="24" borderId="13" xfId="29" applyNumberFormat="1" applyFont="1" applyFill="1" applyBorder="1" applyAlignment="1">
      <alignment vertical="center"/>
    </xf>
    <xf numFmtId="2" fontId="31" fillId="0" borderId="13" xfId="0" applyNumberFormat="1" applyFont="1" applyBorder="1" applyAlignment="1">
      <alignment vertical="center"/>
    </xf>
    <xf numFmtId="0" fontId="30" fillId="26" borderId="0" xfId="0" applyFont="1" applyFill="1" applyAlignment="1">
      <alignment vertical="center"/>
    </xf>
    <xf numFmtId="166" fontId="31" fillId="0" borderId="13" xfId="29" applyNumberFormat="1" applyFont="1" applyBorder="1" applyAlignment="1">
      <alignment vertical="center"/>
    </xf>
    <xf numFmtId="3" fontId="31" fillId="0" borderId="13" xfId="0" applyNumberFormat="1" applyFont="1" applyBorder="1" applyAlignment="1">
      <alignment vertical="center"/>
    </xf>
    <xf numFmtId="0" fontId="22" fillId="0" borderId="0" xfId="0" applyFont="1" applyAlignment="1">
      <alignment vertical="center"/>
    </xf>
    <xf numFmtId="3" fontId="26" fillId="24" borderId="14" xfId="0" applyNumberFormat="1" applyFont="1" applyFill="1" applyBorder="1" applyAlignment="1">
      <alignment vertical="center"/>
    </xf>
    <xf numFmtId="2" fontId="26" fillId="0" borderId="14" xfId="0" applyNumberFormat="1" applyFont="1" applyBorder="1" applyAlignment="1">
      <alignment vertical="center"/>
    </xf>
    <xf numFmtId="3" fontId="25" fillId="26" borderId="0" xfId="0" applyNumberFormat="1" applyFont="1" applyFill="1" applyAlignment="1">
      <alignment vertical="center"/>
    </xf>
    <xf numFmtId="3" fontId="26" fillId="0" borderId="14" xfId="0" applyNumberFormat="1" applyFont="1" applyBorder="1" applyAlignment="1">
      <alignment vertical="center"/>
    </xf>
    <xf numFmtId="3" fontId="26" fillId="24" borderId="10" xfId="0" applyNumberFormat="1" applyFont="1" applyFill="1" applyBorder="1" applyAlignment="1">
      <alignment vertical="center"/>
    </xf>
    <xf numFmtId="2" fontId="26" fillId="0" borderId="10" xfId="0" applyNumberFormat="1" applyFont="1" applyBorder="1" applyAlignment="1">
      <alignment vertical="center"/>
    </xf>
    <xf numFmtId="3" fontId="26" fillId="0" borderId="10" xfId="0" applyNumberFormat="1" applyFont="1" applyBorder="1" applyAlignment="1">
      <alignment vertical="center"/>
    </xf>
    <xf numFmtId="3" fontId="26" fillId="0" borderId="10" xfId="0" applyNumberFormat="1" applyFont="1" applyBorder="1" applyAlignment="1">
      <alignment horizontal="right" vertical="center"/>
    </xf>
    <xf numFmtId="3" fontId="30" fillId="24" borderId="10" xfId="0" applyNumberFormat="1" applyFont="1" applyFill="1" applyBorder="1" applyAlignment="1">
      <alignment vertical="center"/>
    </xf>
    <xf numFmtId="2" fontId="30" fillId="0" borderId="10" xfId="0" applyNumberFormat="1" applyFont="1" applyBorder="1" applyAlignment="1">
      <alignment vertical="center"/>
    </xf>
    <xf numFmtId="3" fontId="30" fillId="0" borderId="10" xfId="0" applyNumberFormat="1" applyFont="1" applyBorder="1" applyAlignment="1">
      <alignment vertical="center"/>
    </xf>
    <xf numFmtId="3" fontId="30" fillId="0" borderId="10" xfId="0" applyNumberFormat="1" applyFont="1" applyBorder="1" applyAlignment="1">
      <alignment horizontal="right" vertical="center"/>
    </xf>
    <xf numFmtId="3" fontId="30" fillId="24" borderId="12" xfId="0" applyNumberFormat="1" applyFont="1" applyFill="1" applyBorder="1" applyAlignment="1">
      <alignment vertical="center"/>
    </xf>
    <xf numFmtId="3" fontId="30" fillId="0" borderId="12" xfId="0" applyNumberFormat="1" applyFont="1" applyBorder="1" applyAlignment="1">
      <alignment vertical="center"/>
    </xf>
    <xf numFmtId="3" fontId="30" fillId="0" borderId="12" xfId="0" applyNumberFormat="1" applyFont="1" applyBorder="1" applyAlignment="1">
      <alignment horizontal="right" vertical="center"/>
    </xf>
    <xf numFmtId="3" fontId="25" fillId="24" borderId="13" xfId="29" applyNumberFormat="1" applyFont="1" applyFill="1" applyBorder="1" applyAlignment="1">
      <alignment vertical="center"/>
    </xf>
    <xf numFmtId="43" fontId="25" fillId="0" borderId="13" xfId="29" applyFont="1" applyFill="1" applyBorder="1" applyAlignment="1">
      <alignment vertical="center"/>
    </xf>
    <xf numFmtId="2" fontId="25" fillId="0" borderId="13" xfId="0" applyNumberFormat="1" applyFont="1" applyBorder="1" applyAlignment="1">
      <alignment horizontal="right" vertical="center"/>
    </xf>
    <xf numFmtId="41" fontId="26" fillId="26" borderId="16" xfId="0" applyNumberFormat="1" applyFont="1" applyFill="1" applyBorder="1" applyAlignment="1">
      <alignment vertical="center"/>
    </xf>
    <xf numFmtId="164" fontId="25" fillId="0" borderId="13" xfId="0" applyNumberFormat="1" applyFont="1" applyBorder="1" applyAlignment="1">
      <alignment vertical="center"/>
    </xf>
    <xf numFmtId="3" fontId="25" fillId="0" borderId="13" xfId="29" applyNumberFormat="1" applyFont="1" applyFill="1" applyBorder="1" applyAlignment="1">
      <alignment vertical="center"/>
    </xf>
    <xf numFmtId="3" fontId="25" fillId="0" borderId="13" xfId="0" applyNumberFormat="1" applyFont="1" applyBorder="1" applyAlignment="1">
      <alignment vertical="center"/>
    </xf>
    <xf numFmtId="3" fontId="26" fillId="24" borderId="11" xfId="29" applyNumberFormat="1" applyFont="1" applyFill="1" applyBorder="1" applyAlignment="1">
      <alignment vertical="center"/>
    </xf>
    <xf numFmtId="43" fontId="26" fillId="0" borderId="11" xfId="29" applyFont="1" applyFill="1" applyBorder="1" applyAlignment="1">
      <alignment horizontal="left" vertical="center"/>
    </xf>
    <xf numFmtId="2" fontId="26" fillId="0" borderId="11" xfId="0" applyNumberFormat="1" applyFont="1" applyBorder="1" applyAlignment="1">
      <alignment horizontal="right" vertical="center"/>
    </xf>
    <xf numFmtId="164" fontId="26" fillId="0" borderId="11" xfId="0" applyNumberFormat="1" applyFont="1" applyBorder="1" applyAlignment="1">
      <alignment vertical="center"/>
    </xf>
    <xf numFmtId="3" fontId="26" fillId="0" borderId="11" xfId="29" applyNumberFormat="1" applyFont="1" applyFill="1" applyBorder="1" applyAlignment="1">
      <alignment vertical="center"/>
    </xf>
    <xf numFmtId="3" fontId="26" fillId="0" borderId="11" xfId="0" applyNumberFormat="1" applyFont="1" applyBorder="1" applyAlignment="1">
      <alignment vertical="center"/>
    </xf>
    <xf numFmtId="166" fontId="26" fillId="24" borderId="10" xfId="0" applyNumberFormat="1" applyFont="1" applyFill="1" applyBorder="1" applyAlignment="1">
      <alignment vertical="center"/>
    </xf>
    <xf numFmtId="166" fontId="26" fillId="0" borderId="10" xfId="0" applyNumberFormat="1" applyFont="1" applyBorder="1" applyAlignment="1">
      <alignment vertical="center"/>
    </xf>
    <xf numFmtId="166" fontId="26" fillId="0" borderId="10" xfId="0" applyNumberFormat="1" applyFont="1" applyBorder="1" applyAlignment="1">
      <alignment horizontal="right" vertical="center"/>
    </xf>
    <xf numFmtId="0" fontId="30" fillId="0" borderId="12" xfId="0" applyFont="1" applyBorder="1" applyAlignment="1">
      <alignment horizontal="left" vertical="center" indent="1"/>
    </xf>
    <xf numFmtId="0" fontId="30" fillId="0" borderId="17" xfId="0" applyFont="1" applyBorder="1" applyAlignment="1">
      <alignment horizontal="left" vertical="center" indent="1"/>
    </xf>
    <xf numFmtId="0" fontId="30" fillId="0" borderId="14" xfId="0" applyFont="1" applyBorder="1" applyAlignment="1">
      <alignment horizontal="left" vertical="center" indent="1"/>
    </xf>
    <xf numFmtId="43" fontId="31" fillId="24" borderId="13" xfId="29" applyFont="1" applyFill="1" applyBorder="1" applyAlignment="1">
      <alignment vertical="center"/>
    </xf>
    <xf numFmtId="4" fontId="25" fillId="24" borderId="13" xfId="29" applyNumberFormat="1" applyFont="1" applyFill="1" applyBorder="1" applyAlignment="1">
      <alignment vertical="center"/>
    </xf>
    <xf numFmtId="166" fontId="31" fillId="24" borderId="18" xfId="29" applyNumberFormat="1" applyFont="1" applyFill="1" applyBorder="1" applyAlignment="1">
      <alignment vertical="center"/>
    </xf>
    <xf numFmtId="43" fontId="31" fillId="24" borderId="18" xfId="29" applyFont="1" applyFill="1" applyBorder="1" applyAlignment="1">
      <alignment vertical="center"/>
    </xf>
    <xf numFmtId="0" fontId="26" fillId="0" borderId="18" xfId="0" applyFont="1" applyBorder="1" applyAlignment="1">
      <alignment vertical="center"/>
    </xf>
    <xf numFmtId="167" fontId="26" fillId="0" borderId="11" xfId="29" applyNumberFormat="1" applyFont="1" applyFill="1" applyBorder="1" applyAlignment="1">
      <alignment vertical="center"/>
    </xf>
    <xf numFmtId="164" fontId="26" fillId="0" borderId="14" xfId="0" applyNumberFormat="1" applyFont="1" applyBorder="1" applyAlignment="1">
      <alignment vertical="center"/>
    </xf>
    <xf numFmtId="164" fontId="26" fillId="0" borderId="10" xfId="0" applyNumberFormat="1" applyFont="1" applyBorder="1" applyAlignment="1">
      <alignment vertical="center"/>
    </xf>
    <xf numFmtId="164" fontId="30" fillId="0" borderId="10" xfId="0" applyNumberFormat="1" applyFont="1" applyBorder="1" applyAlignment="1">
      <alignment vertical="center"/>
    </xf>
    <xf numFmtId="0" fontId="35" fillId="0" borderId="0" xfId="0" applyFont="1" applyAlignment="1">
      <alignment horizontal="left" vertical="top"/>
    </xf>
    <xf numFmtId="0" fontId="21" fillId="0" borderId="0" xfId="0" applyFont="1" applyAlignment="1">
      <alignment horizontal="left" vertical="center" indent="15"/>
    </xf>
    <xf numFmtId="0" fontId="36" fillId="0" borderId="0" xfId="0" applyFont="1" applyAlignment="1">
      <alignment horizontal="left" vertical="center" indent="15"/>
    </xf>
    <xf numFmtId="0" fontId="21" fillId="0" borderId="0" xfId="0" applyFont="1"/>
    <xf numFmtId="0" fontId="36" fillId="0" borderId="0" xfId="0" applyFont="1"/>
    <xf numFmtId="0" fontId="28" fillId="0" borderId="0" xfId="0" applyFont="1" applyAlignment="1">
      <alignment horizontal="left"/>
    </xf>
    <xf numFmtId="0" fontId="21" fillId="0" borderId="0" xfId="0" applyFont="1" applyAlignment="1">
      <alignment vertical="center"/>
    </xf>
    <xf numFmtId="0" fontId="36" fillId="0" borderId="0" xfId="0" applyFont="1" applyAlignment="1">
      <alignment vertical="center"/>
    </xf>
    <xf numFmtId="0" fontId="28" fillId="0" borderId="0" xfId="0" applyFont="1" applyAlignment="1">
      <alignment horizontal="left" vertical="top"/>
    </xf>
    <xf numFmtId="0" fontId="35" fillId="0" borderId="0" xfId="0" applyFont="1" applyAlignment="1">
      <alignment horizontal="left"/>
    </xf>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Neutrale" xfId="30" builtinId="28" customBuiltin="1"/>
    <cellStyle name="Normale" xfId="0" builtinId="0"/>
    <cellStyle name="Normale 2 2 2" xfId="31" xr:uid="{00000000-0005-0000-0000-00001F000000}"/>
    <cellStyle name="Nota" xfId="32" builtinId="10" customBuiltin="1"/>
    <cellStyle name="Output" xfId="33" builtinId="21" customBuiltin="1"/>
    <cellStyle name="Testo avviso" xfId="34" builtinId="11" customBuiltin="1"/>
    <cellStyle name="Testo descrittivo" xfId="35" builtinId="53" customBuiltin="1"/>
    <cellStyle name="Titolo" xfId="36" builtinId="15" customBuiltin="1"/>
    <cellStyle name="Titolo 1" xfId="37" builtinId="16" customBuiltin="1"/>
    <cellStyle name="Titolo 2" xfId="38" builtinId="17" customBuiltin="1"/>
    <cellStyle name="Titolo 3" xfId="39" builtinId="18" customBuiltin="1"/>
    <cellStyle name="Titolo 4" xfId="40" builtinId="19" customBuiltin="1"/>
    <cellStyle name="Totale" xfId="41" builtinId="25" customBuiltin="1"/>
    <cellStyle name="Valore non valido" xfId="42" builtinId="27" customBuiltin="1"/>
    <cellStyle name="Valore valido"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135467</xdr:colOff>
      <xdr:row>0</xdr:row>
      <xdr:rowOff>78318</xdr:rowOff>
    </xdr:from>
    <xdr:to>
      <xdr:col>0</xdr:col>
      <xdr:colOff>1199784</xdr:colOff>
      <xdr:row>3</xdr:row>
      <xdr:rowOff>47625</xdr:rowOff>
    </xdr:to>
    <xdr:pic>
      <xdr:nvPicPr>
        <xdr:cNvPr id="2" name="Picture 5" descr="Logo ANFIA PANTONE">
          <a:extLst>
            <a:ext uri="{FF2B5EF4-FFF2-40B4-BE49-F238E27FC236}">
              <a16:creationId xmlns:a16="http://schemas.microsoft.com/office/drawing/2014/main" id="{11D0ED71-E0C4-485B-9A3D-123A695FC9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78318"/>
          <a:ext cx="1064317" cy="59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21172</xdr:colOff>
      <xdr:row>0</xdr:row>
      <xdr:rowOff>21180</xdr:rowOff>
    </xdr:from>
    <xdr:to>
      <xdr:col>0</xdr:col>
      <xdr:colOff>1085489</xdr:colOff>
      <xdr:row>3</xdr:row>
      <xdr:rowOff>29119</xdr:rowOff>
    </xdr:to>
    <xdr:pic>
      <xdr:nvPicPr>
        <xdr:cNvPr id="2" name="Picture 5" descr="Logo ANFIA PANTONE">
          <a:extLst>
            <a:ext uri="{FF2B5EF4-FFF2-40B4-BE49-F238E27FC236}">
              <a16:creationId xmlns:a16="http://schemas.microsoft.com/office/drawing/2014/main" id="{763F2440-5639-46AB-8721-07ABD33DBF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2" y="21180"/>
          <a:ext cx="1064317" cy="653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35"/>
  <sheetViews>
    <sheetView showGridLines="0" tabSelected="1" zoomScaleNormal="100" workbookViewId="0">
      <pane ySplit="4" topLeftCell="A5" activePane="bottomLeft" state="frozen"/>
      <selection pane="bottomLeft" activeCell="A2" sqref="A2:M2"/>
    </sheetView>
  </sheetViews>
  <sheetFormatPr defaultColWidth="9.42578125" defaultRowHeight="16.5" x14ac:dyDescent="0.3"/>
  <cols>
    <col min="1" max="1" width="44" style="1" bestFit="1" customWidth="1"/>
    <col min="2" max="2" width="8.42578125" style="1" customWidth="1"/>
    <col min="3" max="3" width="8.42578125" style="1" bestFit="1" customWidth="1"/>
    <col min="4" max="4" width="8.42578125" style="1" customWidth="1"/>
    <col min="5" max="5" width="8.42578125" style="1" bestFit="1" customWidth="1"/>
    <col min="6" max="6" width="8.42578125" style="1" customWidth="1"/>
    <col min="7" max="7" width="8.42578125" style="1" bestFit="1" customWidth="1"/>
    <col min="8" max="8" width="8.42578125" style="1" customWidth="1"/>
    <col min="9" max="9" width="8.42578125" style="1" bestFit="1" customWidth="1"/>
    <col min="10" max="10" width="8.42578125" style="1" customWidth="1"/>
    <col min="11" max="11" width="8.42578125" style="1" bestFit="1" customWidth="1"/>
    <col min="12" max="12" width="8.42578125" style="1" customWidth="1"/>
    <col min="13" max="13" width="8.42578125" style="1" bestFit="1" customWidth="1"/>
    <col min="14" max="16384" width="9.42578125" style="1"/>
  </cols>
  <sheetData>
    <row r="2" spans="1:15" x14ac:dyDescent="0.3">
      <c r="A2" s="80" t="s">
        <v>8</v>
      </c>
      <c r="B2" s="80"/>
      <c r="C2" s="80"/>
      <c r="D2" s="80"/>
      <c r="E2" s="80"/>
      <c r="F2" s="80"/>
      <c r="G2" s="80"/>
      <c r="H2" s="80"/>
      <c r="I2" s="80"/>
      <c r="J2" s="80"/>
      <c r="K2" s="80"/>
      <c r="L2" s="80"/>
      <c r="M2" s="80"/>
    </row>
    <row r="3" spans="1:15" x14ac:dyDescent="0.3">
      <c r="A3" s="81" t="s">
        <v>14</v>
      </c>
      <c r="B3" s="81"/>
      <c r="C3" s="81"/>
      <c r="D3" s="81"/>
      <c r="E3" s="81"/>
      <c r="F3" s="81"/>
      <c r="G3" s="81"/>
      <c r="H3" s="81"/>
      <c r="I3" s="81"/>
      <c r="J3" s="81"/>
      <c r="K3" s="81"/>
      <c r="L3" s="81"/>
      <c r="M3" s="81"/>
    </row>
    <row r="4" spans="1:15" x14ac:dyDescent="0.3">
      <c r="A4" s="2"/>
      <c r="B4" s="2"/>
      <c r="C4" s="2"/>
      <c r="D4" s="2"/>
      <c r="E4" s="2"/>
      <c r="F4" s="2"/>
      <c r="G4" s="2"/>
      <c r="H4" s="2"/>
      <c r="I4" s="2"/>
      <c r="J4" s="2"/>
      <c r="K4" s="2"/>
      <c r="L4" s="2"/>
      <c r="M4" s="2"/>
    </row>
    <row r="5" spans="1:15" ht="21.75" customHeight="1" x14ac:dyDescent="0.3">
      <c r="A5" s="25" t="s">
        <v>16</v>
      </c>
      <c r="B5" s="26" t="s">
        <v>33</v>
      </c>
      <c r="C5" s="26" t="s">
        <v>0</v>
      </c>
      <c r="D5" s="26">
        <v>2021</v>
      </c>
      <c r="E5" s="26" t="s">
        <v>0</v>
      </c>
      <c r="F5" s="26">
        <v>2020</v>
      </c>
      <c r="G5" s="26" t="s">
        <v>0</v>
      </c>
      <c r="H5" s="26">
        <v>2019</v>
      </c>
      <c r="I5" s="26" t="s">
        <v>0</v>
      </c>
      <c r="J5" s="26">
        <v>2018</v>
      </c>
      <c r="K5" s="26" t="s">
        <v>0</v>
      </c>
      <c r="L5" s="26">
        <v>2017</v>
      </c>
      <c r="M5" s="26" t="s">
        <v>0</v>
      </c>
      <c r="N5" s="26">
        <v>2016</v>
      </c>
      <c r="O5" s="26" t="s">
        <v>0</v>
      </c>
    </row>
    <row r="6" spans="1:15" x14ac:dyDescent="0.3">
      <c r="A6" s="5" t="s">
        <v>9</v>
      </c>
      <c r="B6" s="58">
        <v>9560</v>
      </c>
      <c r="C6" s="75">
        <f>B6/$D$13*100</f>
        <v>51.519724078465188</v>
      </c>
      <c r="D6" s="58">
        <v>11193</v>
      </c>
      <c r="E6" s="75">
        <f>D6/$D$13*100</f>
        <v>60.320112093123527</v>
      </c>
      <c r="F6" s="58">
        <v>8861</v>
      </c>
      <c r="G6" s="75">
        <f>F6/$F$13*100</f>
        <v>59.786789015585995</v>
      </c>
      <c r="H6" s="58">
        <v>9534</v>
      </c>
      <c r="I6" s="75">
        <f t="shared" ref="I6:I12" si="0">H6/$H$13*100</f>
        <v>58.422697469207677</v>
      </c>
      <c r="J6" s="58">
        <v>9221</v>
      </c>
      <c r="K6" s="75">
        <f t="shared" ref="K6:K12" si="1">J6/$J$13*100</f>
        <v>58.408817381389753</v>
      </c>
      <c r="L6" s="58">
        <v>10082</v>
      </c>
      <c r="M6" s="75">
        <f t="shared" ref="M6:M12" si="2">L6/$L$13*100</f>
        <v>59.883582798764557</v>
      </c>
      <c r="N6" s="58">
        <v>10381</v>
      </c>
      <c r="O6" s="75">
        <f t="shared" ref="O6:O12" si="3">N6/$N$13*100</f>
        <v>61.784311391501014</v>
      </c>
    </row>
    <row r="7" spans="1:15" x14ac:dyDescent="0.3">
      <c r="A7" s="5" t="s">
        <v>1</v>
      </c>
      <c r="B7" s="58">
        <v>1342</v>
      </c>
      <c r="C7" s="75">
        <f t="shared" ref="C7:C12" si="4">B7/$D$13*100</f>
        <v>7.232162103901703</v>
      </c>
      <c r="D7" s="58">
        <v>1654</v>
      </c>
      <c r="E7" s="75">
        <f t="shared" ref="E7:E12" si="5">D7/$D$13*100</f>
        <v>8.9135589566716966</v>
      </c>
      <c r="F7" s="58">
        <v>1473</v>
      </c>
      <c r="G7" s="75">
        <f>F7/$F$13*100</f>
        <v>9.9386006342352058</v>
      </c>
      <c r="H7" s="58">
        <v>1590</v>
      </c>
      <c r="I7" s="75">
        <f t="shared" si="0"/>
        <v>9.7432440713279007</v>
      </c>
      <c r="J7" s="58">
        <v>1651</v>
      </c>
      <c r="K7" s="75">
        <f t="shared" si="1"/>
        <v>10.457971748907328</v>
      </c>
      <c r="L7" s="58">
        <v>1713</v>
      </c>
      <c r="M7" s="75">
        <f t="shared" si="2"/>
        <v>10.174625801853173</v>
      </c>
      <c r="N7" s="58">
        <v>1743</v>
      </c>
      <c r="O7" s="75">
        <f t="shared" si="3"/>
        <v>10.37376502797286</v>
      </c>
    </row>
    <row r="8" spans="1:15" x14ac:dyDescent="0.3">
      <c r="A8" s="5" t="s">
        <v>2</v>
      </c>
      <c r="B8" s="58">
        <v>2340</v>
      </c>
      <c r="C8" s="75">
        <f t="shared" si="4"/>
        <v>12.610476395774953</v>
      </c>
      <c r="D8" s="58">
        <v>2849</v>
      </c>
      <c r="E8" s="75">
        <f t="shared" si="5"/>
        <v>15.353524466479845</v>
      </c>
      <c r="F8" s="58">
        <v>2310</v>
      </c>
      <c r="G8" s="75">
        <f t="shared" ref="G8:G12" si="6">F8/$F$13*100</f>
        <v>15.585992847985967</v>
      </c>
      <c r="H8" s="58">
        <v>2609</v>
      </c>
      <c r="I8" s="75">
        <f t="shared" si="0"/>
        <v>15.987499234021692</v>
      </c>
      <c r="J8" s="58">
        <v>2537</v>
      </c>
      <c r="K8" s="75">
        <f t="shared" si="1"/>
        <v>16.070184328878192</v>
      </c>
      <c r="L8" s="58">
        <v>2603</v>
      </c>
      <c r="M8" s="75">
        <f t="shared" si="2"/>
        <v>15.460917082442386</v>
      </c>
      <c r="N8" s="58">
        <v>2626</v>
      </c>
      <c r="O8" s="75">
        <f t="shared" si="3"/>
        <v>15.629091774788714</v>
      </c>
    </row>
    <row r="9" spans="1:15" x14ac:dyDescent="0.3">
      <c r="A9" s="5" t="s">
        <v>3</v>
      </c>
      <c r="B9" s="58">
        <v>1056</v>
      </c>
      <c r="C9" s="75">
        <f t="shared" si="4"/>
        <v>5.6908816555292088</v>
      </c>
      <c r="D9" s="58">
        <v>1099</v>
      </c>
      <c r="E9" s="75">
        <f t="shared" si="5"/>
        <v>5.9226126320327657</v>
      </c>
      <c r="F9" s="58">
        <v>909</v>
      </c>
      <c r="G9" s="75">
        <f t="shared" si="6"/>
        <v>6.1331893934282435</v>
      </c>
      <c r="H9" s="58">
        <v>1109</v>
      </c>
      <c r="I9" s="75">
        <f t="shared" si="0"/>
        <v>6.7957595440897123</v>
      </c>
      <c r="J9" s="58">
        <v>1016</v>
      </c>
      <c r="K9" s="75">
        <f t="shared" si="1"/>
        <v>6.4356749224045107</v>
      </c>
      <c r="L9" s="58">
        <v>1159</v>
      </c>
      <c r="M9" s="75">
        <f t="shared" si="2"/>
        <v>6.8840579710144931</v>
      </c>
      <c r="N9" s="58">
        <v>973</v>
      </c>
      <c r="O9" s="75">
        <f t="shared" si="3"/>
        <v>5.7909772646113558</v>
      </c>
    </row>
    <row r="10" spans="1:15" x14ac:dyDescent="0.3">
      <c r="A10" s="5" t="s">
        <v>4</v>
      </c>
      <c r="B10" s="58">
        <v>544</v>
      </c>
      <c r="C10" s="75">
        <f t="shared" si="4"/>
        <v>2.9316663073938347</v>
      </c>
      <c r="D10" s="58">
        <v>510</v>
      </c>
      <c r="E10" s="75">
        <f t="shared" si="5"/>
        <v>2.7484371631817202</v>
      </c>
      <c r="F10" s="58">
        <v>360</v>
      </c>
      <c r="G10" s="75">
        <f t="shared" si="6"/>
        <v>2.4289858983874235</v>
      </c>
      <c r="H10" s="58">
        <v>453</v>
      </c>
      <c r="I10" s="75">
        <f t="shared" si="0"/>
        <v>2.7759053863594585</v>
      </c>
      <c r="J10" s="58">
        <v>392</v>
      </c>
      <c r="K10" s="75">
        <f t="shared" si="1"/>
        <v>2.4830556787229998</v>
      </c>
      <c r="L10" s="58">
        <v>400</v>
      </c>
      <c r="M10" s="75">
        <f t="shared" si="2"/>
        <v>2.3758612497030174</v>
      </c>
      <c r="N10" s="58">
        <v>316</v>
      </c>
      <c r="O10" s="75">
        <f t="shared" si="3"/>
        <v>1.8807284847042021</v>
      </c>
    </row>
    <row r="11" spans="1:15" x14ac:dyDescent="0.3">
      <c r="A11" s="5" t="s">
        <v>5</v>
      </c>
      <c r="B11" s="58">
        <v>646</v>
      </c>
      <c r="C11" s="75">
        <f t="shared" si="4"/>
        <v>3.4813537400301788</v>
      </c>
      <c r="D11" s="58">
        <v>653</v>
      </c>
      <c r="E11" s="75">
        <f t="shared" si="5"/>
        <v>3.5190773873679673</v>
      </c>
      <c r="F11" s="58">
        <v>480</v>
      </c>
      <c r="G11" s="75">
        <f t="shared" si="6"/>
        <v>3.2386478645165648</v>
      </c>
      <c r="H11" s="58">
        <v>540</v>
      </c>
      <c r="I11" s="75">
        <f t="shared" si="0"/>
        <v>3.3090262883755135</v>
      </c>
      <c r="J11" s="58">
        <v>518</v>
      </c>
      <c r="K11" s="75">
        <f t="shared" si="1"/>
        <v>3.2811807183125352</v>
      </c>
      <c r="L11" s="58">
        <v>458</v>
      </c>
      <c r="M11" s="75">
        <f t="shared" si="2"/>
        <v>2.7203611309099549</v>
      </c>
      <c r="N11" s="58">
        <v>472</v>
      </c>
      <c r="O11" s="75">
        <f t="shared" si="3"/>
        <v>2.8091893822164029</v>
      </c>
    </row>
    <row r="12" spans="1:15" x14ac:dyDescent="0.3">
      <c r="A12" s="5" t="s">
        <v>6</v>
      </c>
      <c r="B12" s="58">
        <v>660</v>
      </c>
      <c r="C12" s="75">
        <f t="shared" si="4"/>
        <v>3.5568010347057553</v>
      </c>
      <c r="D12" s="58">
        <v>598</v>
      </c>
      <c r="E12" s="75">
        <f t="shared" si="5"/>
        <v>3.2226773011424874</v>
      </c>
      <c r="F12" s="58">
        <v>428</v>
      </c>
      <c r="G12" s="75">
        <f t="shared" si="6"/>
        <v>2.8877943458606032</v>
      </c>
      <c r="H12" s="58">
        <v>484</v>
      </c>
      <c r="I12" s="75">
        <f t="shared" si="0"/>
        <v>2.9658680066180527</v>
      </c>
      <c r="J12" s="58">
        <v>452</v>
      </c>
      <c r="K12" s="75">
        <f t="shared" si="1"/>
        <v>2.8631152213846836</v>
      </c>
      <c r="L12" s="58">
        <v>421</v>
      </c>
      <c r="M12" s="75">
        <f t="shared" si="2"/>
        <v>2.5005939653124258</v>
      </c>
      <c r="N12" s="58">
        <v>291</v>
      </c>
      <c r="O12" s="75">
        <f t="shared" si="3"/>
        <v>1.7319366742054518</v>
      </c>
    </row>
    <row r="13" spans="1:15" ht="21.75" customHeight="1" x14ac:dyDescent="0.3">
      <c r="A13" s="22" t="s">
        <v>17</v>
      </c>
      <c r="B13" s="51">
        <f t="shared" ref="B13:C13" si="7">SUM(B6:B12)</f>
        <v>16148</v>
      </c>
      <c r="C13" s="71">
        <f t="shared" si="7"/>
        <v>87.023065315800821</v>
      </c>
      <c r="D13" s="51">
        <f t="shared" ref="D13:E13" si="8">SUM(D6:D12)</f>
        <v>18556</v>
      </c>
      <c r="E13" s="71">
        <f t="shared" si="8"/>
        <v>100</v>
      </c>
      <c r="F13" s="51">
        <f t="shared" ref="F13:G13" si="9">SUM(F6:F12)</f>
        <v>14821</v>
      </c>
      <c r="G13" s="71">
        <f t="shared" si="9"/>
        <v>99.999999999999986</v>
      </c>
      <c r="H13" s="51">
        <f t="shared" ref="H13:O13" si="10">SUM(H6:H12)</f>
        <v>16319</v>
      </c>
      <c r="I13" s="71">
        <f t="shared" si="10"/>
        <v>100.00000000000003</v>
      </c>
      <c r="J13" s="51">
        <f t="shared" si="10"/>
        <v>15787</v>
      </c>
      <c r="K13" s="71">
        <f t="shared" si="10"/>
        <v>100.00000000000003</v>
      </c>
      <c r="L13" s="51">
        <f t="shared" si="10"/>
        <v>16836</v>
      </c>
      <c r="M13" s="71">
        <f t="shared" si="10"/>
        <v>100</v>
      </c>
      <c r="N13" s="51">
        <f t="shared" si="10"/>
        <v>16802</v>
      </c>
      <c r="O13" s="71">
        <f t="shared" si="10"/>
        <v>100.00000000000001</v>
      </c>
    </row>
    <row r="14" spans="1:15" ht="12.95" customHeight="1" x14ac:dyDescent="0.3">
      <c r="A14" s="6"/>
      <c r="B14" s="6"/>
      <c r="C14" s="6"/>
      <c r="D14" s="6"/>
      <c r="E14" s="6"/>
      <c r="F14" s="6"/>
      <c r="G14" s="6"/>
      <c r="H14" s="6"/>
      <c r="I14" s="6"/>
      <c r="J14" s="6"/>
      <c r="K14" s="6"/>
      <c r="L14" s="6"/>
      <c r="M14" s="6"/>
    </row>
    <row r="15" spans="1:15" x14ac:dyDescent="0.3">
      <c r="A15" s="82" t="s">
        <v>7</v>
      </c>
      <c r="B15" s="82"/>
      <c r="C15" s="82"/>
      <c r="D15" s="82"/>
      <c r="E15" s="82"/>
      <c r="F15" s="82"/>
      <c r="G15" s="82"/>
      <c r="H15" s="82"/>
      <c r="I15" s="82"/>
      <c r="J15" s="82"/>
      <c r="K15" s="82"/>
      <c r="L15" s="82"/>
      <c r="M15" s="82"/>
    </row>
    <row r="16" spans="1:15" x14ac:dyDescent="0.3">
      <c r="A16" s="83" t="s">
        <v>15</v>
      </c>
      <c r="B16" s="83"/>
      <c r="C16" s="83"/>
      <c r="D16" s="83"/>
      <c r="E16" s="83"/>
      <c r="F16" s="83"/>
      <c r="G16" s="83"/>
      <c r="H16" s="83"/>
      <c r="I16" s="83"/>
      <c r="J16" s="83"/>
      <c r="K16" s="83"/>
      <c r="L16" s="83"/>
      <c r="M16" s="83"/>
    </row>
    <row r="17" spans="1:15" ht="12.95" customHeight="1" x14ac:dyDescent="0.3">
      <c r="A17" s="2"/>
    </row>
    <row r="18" spans="1:15" ht="21.75" customHeight="1" x14ac:dyDescent="0.3">
      <c r="A18" s="25" t="s">
        <v>18</v>
      </c>
      <c r="B18" s="26" t="s">
        <v>33</v>
      </c>
      <c r="C18" s="26" t="s">
        <v>0</v>
      </c>
      <c r="D18" s="26">
        <v>2021</v>
      </c>
      <c r="E18" s="26" t="s">
        <v>0</v>
      </c>
      <c r="F18" s="26">
        <v>2020</v>
      </c>
      <c r="G18" s="26" t="s">
        <v>0</v>
      </c>
      <c r="H18" s="26">
        <v>2019</v>
      </c>
      <c r="I18" s="26" t="s">
        <v>0</v>
      </c>
      <c r="J18" s="26">
        <v>2018</v>
      </c>
      <c r="K18" s="26" t="s">
        <v>0</v>
      </c>
      <c r="L18" s="26">
        <v>2017</v>
      </c>
      <c r="M18" s="26" t="s">
        <v>0</v>
      </c>
      <c r="N18" s="26">
        <v>2016</v>
      </c>
      <c r="O18" s="26" t="s">
        <v>0</v>
      </c>
    </row>
    <row r="19" spans="1:15" x14ac:dyDescent="0.3">
      <c r="A19" s="69" t="s">
        <v>21</v>
      </c>
      <c r="B19" s="36">
        <v>675</v>
      </c>
      <c r="C19" s="76">
        <f>B19/$D$32*100</f>
        <v>3.6376374218581593</v>
      </c>
      <c r="D19" s="36">
        <v>630</v>
      </c>
      <c r="E19" s="76">
        <f>D19/$D$32*100</f>
        <v>3.3951282604009489</v>
      </c>
      <c r="F19" s="36">
        <v>622</v>
      </c>
      <c r="G19" s="76">
        <f>F19/$F$32*100</f>
        <v>4.1967478577693811</v>
      </c>
      <c r="H19" s="36">
        <v>811</v>
      </c>
      <c r="I19" s="76">
        <f>H19/$H$32*100</f>
        <v>4.9696672590232245</v>
      </c>
      <c r="J19" s="36">
        <v>772</v>
      </c>
      <c r="K19" s="76">
        <f>J19/$J$32*100</f>
        <v>4.8900994489136629</v>
      </c>
      <c r="L19" s="36">
        <v>766</v>
      </c>
      <c r="M19" s="76">
        <f>L19/$L$32*100</f>
        <v>4.5497742931812777</v>
      </c>
      <c r="N19" s="36">
        <v>761</v>
      </c>
      <c r="O19" s="76">
        <f>N19/$N$32*100</f>
        <v>4.529222711581955</v>
      </c>
    </row>
    <row r="20" spans="1:15" x14ac:dyDescent="0.3">
      <c r="A20" s="67" t="s">
        <v>20</v>
      </c>
      <c r="B20" s="40">
        <v>2597</v>
      </c>
      <c r="C20" s="77">
        <f t="shared" ref="C20:C31" si="11">B20/$D$32*100</f>
        <v>13.995473162319467</v>
      </c>
      <c r="D20" s="40">
        <v>3017</v>
      </c>
      <c r="E20" s="77">
        <f t="shared" ref="E20:E31" si="12">D20/$D$32*100</f>
        <v>16.258892002586762</v>
      </c>
      <c r="F20" s="40">
        <v>2697</v>
      </c>
      <c r="G20" s="77">
        <f>F20/$F$32*100</f>
        <v>18.197152688752446</v>
      </c>
      <c r="H20" s="40">
        <v>2985</v>
      </c>
      <c r="I20" s="77">
        <f>H20/$H$32*100</f>
        <v>18.291561982964645</v>
      </c>
      <c r="J20" s="40">
        <v>4133</v>
      </c>
      <c r="K20" s="77">
        <f>J20/$J$32*100</f>
        <v>26.179768163678972</v>
      </c>
      <c r="L20" s="40">
        <v>7466</v>
      </c>
      <c r="M20" s="77">
        <f t="shared" ref="M20:M31" si="13">L20/$L$32*100</f>
        <v>44.34545022570682</v>
      </c>
      <c r="N20" s="40">
        <v>7414</v>
      </c>
      <c r="O20" s="77">
        <f t="shared" ref="O20:O31" si="14">N20/$N$32*100</f>
        <v>44.125699321509344</v>
      </c>
    </row>
    <row r="21" spans="1:15" x14ac:dyDescent="0.3">
      <c r="A21" s="67" t="s">
        <v>19</v>
      </c>
      <c r="B21" s="40">
        <v>69</v>
      </c>
      <c r="C21" s="77">
        <f t="shared" si="11"/>
        <v>0.37184738090105623</v>
      </c>
      <c r="D21" s="40">
        <v>96</v>
      </c>
      <c r="E21" s="77">
        <f t="shared" si="12"/>
        <v>0.51735287777538264</v>
      </c>
      <c r="F21" s="40">
        <v>107</v>
      </c>
      <c r="G21" s="77">
        <f t="shared" ref="G21:G31" si="15">F21/$F$32*100</f>
        <v>0.72194858646515081</v>
      </c>
      <c r="H21" s="40">
        <v>157</v>
      </c>
      <c r="I21" s="77">
        <f t="shared" ref="I21:I30" si="16">H21/$H$32*100</f>
        <v>0.96206875421288063</v>
      </c>
      <c r="J21" s="40">
        <v>20</v>
      </c>
      <c r="K21" s="77">
        <f t="shared" ref="K21:K30" si="17">J21/$J$32*100</f>
        <v>0.12668651422056121</v>
      </c>
      <c r="L21" s="40">
        <v>10</v>
      </c>
      <c r="M21" s="77">
        <f t="shared" si="13"/>
        <v>5.9396531242575434E-2</v>
      </c>
      <c r="N21" s="40">
        <v>24</v>
      </c>
      <c r="O21" s="77">
        <f t="shared" si="14"/>
        <v>0.14284013807880014</v>
      </c>
    </row>
    <row r="22" spans="1:15" x14ac:dyDescent="0.3">
      <c r="A22" s="67" t="s">
        <v>22</v>
      </c>
      <c r="B22" s="40">
        <v>219</v>
      </c>
      <c r="C22" s="77">
        <f t="shared" si="11"/>
        <v>1.1802112524250916</v>
      </c>
      <c r="D22" s="40">
        <v>219</v>
      </c>
      <c r="E22" s="77">
        <f t="shared" si="12"/>
        <v>1.1802112524250916</v>
      </c>
      <c r="F22" s="40">
        <v>188</v>
      </c>
      <c r="G22" s="77">
        <f t="shared" si="15"/>
        <v>1.268470413602321</v>
      </c>
      <c r="H22" s="40">
        <v>225</v>
      </c>
      <c r="I22" s="77">
        <f t="shared" si="16"/>
        <v>1.3787609534897973</v>
      </c>
      <c r="J22" s="40">
        <v>367</v>
      </c>
      <c r="K22" s="77">
        <f t="shared" si="17"/>
        <v>2.3246975359472986</v>
      </c>
      <c r="L22" s="40">
        <v>379</v>
      </c>
      <c r="M22" s="77">
        <f t="shared" si="13"/>
        <v>2.2511285340936089</v>
      </c>
      <c r="N22" s="40">
        <v>412</v>
      </c>
      <c r="O22" s="77">
        <f t="shared" si="14"/>
        <v>2.4520890370194026</v>
      </c>
    </row>
    <row r="23" spans="1:15" x14ac:dyDescent="0.3">
      <c r="A23" s="7" t="s">
        <v>23</v>
      </c>
      <c r="B23" s="40">
        <v>2</v>
      </c>
      <c r="C23" s="77">
        <f t="shared" si="11"/>
        <v>1.0778184953653805E-2</v>
      </c>
      <c r="D23" s="40">
        <v>2</v>
      </c>
      <c r="E23" s="77">
        <f t="shared" si="12"/>
        <v>1.0778184953653805E-2</v>
      </c>
      <c r="F23" s="40">
        <v>6</v>
      </c>
      <c r="G23" s="77">
        <f t="shared" si="15"/>
        <v>4.0483098306457049E-2</v>
      </c>
      <c r="H23" s="40">
        <v>3</v>
      </c>
      <c r="I23" s="77">
        <f t="shared" si="16"/>
        <v>1.8383479379863964E-2</v>
      </c>
      <c r="J23" s="40">
        <v>8</v>
      </c>
      <c r="K23" s="77">
        <f t="shared" si="17"/>
        <v>5.0674605688224489E-2</v>
      </c>
      <c r="L23" s="40">
        <v>5</v>
      </c>
      <c r="M23" s="77">
        <f t="shared" si="13"/>
        <v>2.9698265621287717E-2</v>
      </c>
      <c r="N23" s="40">
        <v>4</v>
      </c>
      <c r="O23" s="77">
        <f t="shared" si="14"/>
        <v>2.3806689679800024E-2</v>
      </c>
    </row>
    <row r="24" spans="1:15" x14ac:dyDescent="0.3">
      <c r="A24" s="67" t="s">
        <v>24</v>
      </c>
      <c r="B24" s="40">
        <v>1019</v>
      </c>
      <c r="C24" s="77">
        <f t="shared" si="11"/>
        <v>5.491485233886614</v>
      </c>
      <c r="D24" s="40">
        <v>1210</v>
      </c>
      <c r="E24" s="77">
        <f t="shared" si="12"/>
        <v>6.5208018969605517</v>
      </c>
      <c r="F24" s="40">
        <v>415</v>
      </c>
      <c r="G24" s="77">
        <f t="shared" si="15"/>
        <v>2.8000809661966128</v>
      </c>
      <c r="H24" s="40">
        <v>575</v>
      </c>
      <c r="I24" s="77">
        <f t="shared" si="16"/>
        <v>3.5235002144739265</v>
      </c>
      <c r="J24" s="40">
        <v>635</v>
      </c>
      <c r="K24" s="77">
        <f t="shared" si="17"/>
        <v>4.0222968265028181</v>
      </c>
      <c r="L24" s="40">
        <v>687</v>
      </c>
      <c r="M24" s="77">
        <f t="shared" si="13"/>
        <v>4.0805416963649321</v>
      </c>
      <c r="N24" s="40">
        <v>776</v>
      </c>
      <c r="O24" s="77">
        <f t="shared" si="14"/>
        <v>4.6184977978812043</v>
      </c>
    </row>
    <row r="25" spans="1:15" x14ac:dyDescent="0.3">
      <c r="A25" s="7" t="s">
        <v>25</v>
      </c>
      <c r="B25" s="40">
        <v>4520</v>
      </c>
      <c r="C25" s="77">
        <f t="shared" si="11"/>
        <v>24.3586979952576</v>
      </c>
      <c r="D25" s="40">
        <v>5604</v>
      </c>
      <c r="E25" s="77">
        <f t="shared" si="12"/>
        <v>30.200474240137957</v>
      </c>
      <c r="F25" s="40">
        <v>4484</v>
      </c>
      <c r="G25" s="77">
        <f t="shared" si="15"/>
        <v>30.254368801025571</v>
      </c>
      <c r="H25" s="40">
        <v>4177</v>
      </c>
      <c r="I25" s="77">
        <f t="shared" si="16"/>
        <v>25.595931123230592</v>
      </c>
      <c r="J25" s="40">
        <v>3099</v>
      </c>
      <c r="K25" s="77">
        <f t="shared" si="17"/>
        <v>19.630075378475961</v>
      </c>
      <c r="L25" s="40">
        <v>135</v>
      </c>
      <c r="M25" s="77">
        <f t="shared" si="13"/>
        <v>0.80185317177476834</v>
      </c>
      <c r="N25" s="40">
        <v>105</v>
      </c>
      <c r="O25" s="77">
        <f t="shared" si="14"/>
        <v>0.62492560409475062</v>
      </c>
    </row>
    <row r="26" spans="1:15" x14ac:dyDescent="0.3">
      <c r="A26" s="67" t="s">
        <v>26</v>
      </c>
      <c r="B26" s="40">
        <v>246</v>
      </c>
      <c r="C26" s="77">
        <f t="shared" si="11"/>
        <v>1.325716749299418</v>
      </c>
      <c r="D26" s="40">
        <v>293</v>
      </c>
      <c r="E26" s="77">
        <f t="shared" si="12"/>
        <v>1.5790040957102822</v>
      </c>
      <c r="F26" s="40">
        <v>345</v>
      </c>
      <c r="G26" s="77">
        <f t="shared" si="15"/>
        <v>2.3277781526212808</v>
      </c>
      <c r="H26" s="40">
        <v>466</v>
      </c>
      <c r="I26" s="77">
        <f t="shared" si="16"/>
        <v>2.8555671303388688</v>
      </c>
      <c r="J26" s="40">
        <v>402</v>
      </c>
      <c r="K26" s="77">
        <f t="shared" si="17"/>
        <v>2.5463989358332806</v>
      </c>
      <c r="L26" s="40">
        <v>479</v>
      </c>
      <c r="M26" s="77">
        <f t="shared" si="13"/>
        <v>2.8450938465193634</v>
      </c>
      <c r="N26" s="40">
        <v>418</v>
      </c>
      <c r="O26" s="77">
        <f t="shared" si="14"/>
        <v>2.4877990715391025</v>
      </c>
    </row>
    <row r="27" spans="1:15" x14ac:dyDescent="0.3">
      <c r="A27" s="67" t="s">
        <v>27</v>
      </c>
      <c r="B27" s="40">
        <v>749</v>
      </c>
      <c r="C27" s="77">
        <f t="shared" si="11"/>
        <v>4.0364302651433492</v>
      </c>
      <c r="D27" s="40">
        <v>917</v>
      </c>
      <c r="E27" s="77">
        <f t="shared" si="12"/>
        <v>4.941797801250269</v>
      </c>
      <c r="F27" s="40">
        <v>837</v>
      </c>
      <c r="G27" s="77">
        <f t="shared" si="15"/>
        <v>5.6473922137507593</v>
      </c>
      <c r="H27" s="40">
        <v>923</v>
      </c>
      <c r="I27" s="77">
        <f t="shared" si="16"/>
        <v>5.655983822538146</v>
      </c>
      <c r="J27" s="40">
        <v>302</v>
      </c>
      <c r="K27" s="77">
        <f t="shared" si="17"/>
        <v>1.9129663647304747</v>
      </c>
      <c r="L27" s="40">
        <v>285</v>
      </c>
      <c r="M27" s="77">
        <f t="shared" si="13"/>
        <v>1.6928011404133998</v>
      </c>
      <c r="N27" s="40">
        <v>286</v>
      </c>
      <c r="O27" s="77">
        <f t="shared" si="14"/>
        <v>1.7021783121057017</v>
      </c>
    </row>
    <row r="28" spans="1:15" x14ac:dyDescent="0.3">
      <c r="A28" s="67" t="s">
        <v>28</v>
      </c>
      <c r="B28" s="40">
        <v>2397</v>
      </c>
      <c r="C28" s="77">
        <f t="shared" si="11"/>
        <v>12.917654666954084</v>
      </c>
      <c r="D28" s="40">
        <v>3153</v>
      </c>
      <c r="E28" s="77">
        <f t="shared" si="12"/>
        <v>16.991808579435222</v>
      </c>
      <c r="F28" s="40">
        <v>2499</v>
      </c>
      <c r="G28" s="77">
        <f t="shared" si="15"/>
        <v>16.861210444639362</v>
      </c>
      <c r="H28" s="40">
        <v>2617</v>
      </c>
      <c r="I28" s="77">
        <f t="shared" si="16"/>
        <v>16.03652184570133</v>
      </c>
      <c r="J28" s="40">
        <v>1921</v>
      </c>
      <c r="K28" s="77">
        <f t="shared" si="17"/>
        <v>12.168239690884905</v>
      </c>
      <c r="L28" s="40">
        <v>1846</v>
      </c>
      <c r="M28" s="77">
        <f t="shared" si="13"/>
        <v>10.964599667379424</v>
      </c>
      <c r="N28" s="40">
        <v>1856</v>
      </c>
      <c r="O28" s="77">
        <f t="shared" si="14"/>
        <v>11.04630401142721</v>
      </c>
    </row>
    <row r="29" spans="1:15" x14ac:dyDescent="0.3">
      <c r="A29" s="7" t="s">
        <v>31</v>
      </c>
      <c r="B29" s="44">
        <v>127</v>
      </c>
      <c r="C29" s="77">
        <f t="shared" si="11"/>
        <v>0.68441474455701656</v>
      </c>
      <c r="D29" s="44">
        <v>214</v>
      </c>
      <c r="E29" s="77">
        <f t="shared" si="12"/>
        <v>1.1532657900409571</v>
      </c>
      <c r="F29" s="44">
        <v>103</v>
      </c>
      <c r="G29" s="77">
        <f t="shared" si="15"/>
        <v>0.69495985426084617</v>
      </c>
      <c r="H29" s="44">
        <v>122</v>
      </c>
      <c r="I29" s="77">
        <f t="shared" si="16"/>
        <v>0.74759482811446787</v>
      </c>
      <c r="J29" s="44">
        <v>132</v>
      </c>
      <c r="K29" s="77">
        <f t="shared" si="17"/>
        <v>0.836130993855704</v>
      </c>
      <c r="L29" s="44">
        <v>167</v>
      </c>
      <c r="M29" s="78">
        <f t="shared" si="13"/>
        <v>0.99192207175100977</v>
      </c>
      <c r="N29" s="44">
        <v>182</v>
      </c>
      <c r="O29" s="78">
        <f t="shared" si="14"/>
        <v>1.0832043804309011</v>
      </c>
    </row>
    <row r="30" spans="1:15" x14ac:dyDescent="0.3">
      <c r="A30" s="67" t="s">
        <v>29</v>
      </c>
      <c r="B30" s="48">
        <v>15</v>
      </c>
      <c r="C30" s="77">
        <f t="shared" si="11"/>
        <v>8.083638715240353E-2</v>
      </c>
      <c r="D30" s="48">
        <v>60</v>
      </c>
      <c r="E30" s="77">
        <f t="shared" si="12"/>
        <v>0.32334554860961412</v>
      </c>
      <c r="F30" s="48">
        <v>16</v>
      </c>
      <c r="G30" s="77">
        <f t="shared" si="15"/>
        <v>0.10795492881721881</v>
      </c>
      <c r="H30" s="48">
        <v>7</v>
      </c>
      <c r="I30" s="77">
        <f t="shared" si="16"/>
        <v>4.2894785219682582E-2</v>
      </c>
      <c r="J30" s="48">
        <v>13</v>
      </c>
      <c r="K30" s="77">
        <f t="shared" si="17"/>
        <v>8.2346234243364791E-2</v>
      </c>
      <c r="L30" s="48">
        <v>18</v>
      </c>
      <c r="M30" s="78">
        <f t="shared" si="13"/>
        <v>0.10691375623663579</v>
      </c>
      <c r="N30" s="48">
        <v>31</v>
      </c>
      <c r="O30" s="78">
        <f t="shared" si="14"/>
        <v>0.18450184501845018</v>
      </c>
    </row>
    <row r="31" spans="1:15" x14ac:dyDescent="0.3">
      <c r="A31" s="68" t="s">
        <v>30</v>
      </c>
      <c r="B31" s="48">
        <v>3513</v>
      </c>
      <c r="C31" s="77">
        <f t="shared" si="11"/>
        <v>18.931881871092909</v>
      </c>
      <c r="D31" s="48">
        <v>3141</v>
      </c>
      <c r="E31" s="77">
        <f t="shared" si="12"/>
        <v>16.9271394697133</v>
      </c>
      <c r="F31" s="48">
        <v>2502</v>
      </c>
      <c r="G31" s="77">
        <f t="shared" si="15"/>
        <v>16.881451993792592</v>
      </c>
      <c r="H31" s="48">
        <v>3251</v>
      </c>
      <c r="I31" s="78">
        <f>H31/$H$32*100</f>
        <v>19.921563821312578</v>
      </c>
      <c r="J31" s="48">
        <v>3983</v>
      </c>
      <c r="K31" s="78">
        <f>J31/$J$32*100</f>
        <v>25.22961930702477</v>
      </c>
      <c r="L31" s="48">
        <v>4593</v>
      </c>
      <c r="M31" s="78">
        <f t="shared" si="13"/>
        <v>27.280826799714898</v>
      </c>
      <c r="N31" s="48">
        <v>4533</v>
      </c>
      <c r="O31" s="78">
        <f t="shared" si="14"/>
        <v>26.978931079633377</v>
      </c>
    </row>
    <row r="32" spans="1:15" ht="21.75" customHeight="1" x14ac:dyDescent="0.3">
      <c r="A32" s="22" t="s">
        <v>17</v>
      </c>
      <c r="B32" s="30">
        <f t="shared" ref="B32:C32" si="18">SUM(B19:B31)</f>
        <v>16148</v>
      </c>
      <c r="C32" s="70">
        <f t="shared" si="18"/>
        <v>87.023065315800821</v>
      </c>
      <c r="D32" s="30">
        <f t="shared" ref="D32:E32" si="19">SUM(D19:D31)</f>
        <v>18556</v>
      </c>
      <c r="E32" s="70">
        <f t="shared" si="19"/>
        <v>100</v>
      </c>
      <c r="F32" s="30">
        <f t="shared" ref="F32:G32" si="20">SUM(F19:F31)</f>
        <v>14821</v>
      </c>
      <c r="G32" s="70">
        <f t="shared" si="20"/>
        <v>100</v>
      </c>
      <c r="H32" s="30">
        <f t="shared" ref="H32:O32" si="21">SUM(H19:H31)</f>
        <v>16319</v>
      </c>
      <c r="I32" s="70">
        <f t="shared" si="21"/>
        <v>100.00000000000001</v>
      </c>
      <c r="J32" s="30">
        <f t="shared" si="21"/>
        <v>15787</v>
      </c>
      <c r="K32" s="70">
        <f t="shared" si="21"/>
        <v>100</v>
      </c>
      <c r="L32" s="30">
        <f t="shared" si="21"/>
        <v>16836</v>
      </c>
      <c r="M32" s="70">
        <f t="shared" si="21"/>
        <v>100</v>
      </c>
      <c r="N32" s="30">
        <f t="shared" si="21"/>
        <v>16802</v>
      </c>
      <c r="O32" s="70">
        <f t="shared" si="21"/>
        <v>100</v>
      </c>
    </row>
    <row r="33" spans="1:13" ht="21.75" customHeight="1" x14ac:dyDescent="0.3">
      <c r="A33" s="74" t="s">
        <v>32</v>
      </c>
      <c r="B33" s="72"/>
      <c r="C33" s="73"/>
      <c r="D33" s="72"/>
      <c r="E33" s="73"/>
      <c r="F33" s="72"/>
      <c r="G33" s="73"/>
      <c r="H33" s="72"/>
      <c r="I33" s="73"/>
      <c r="J33" s="72"/>
      <c r="K33" s="73"/>
      <c r="L33" s="72"/>
      <c r="M33" s="73"/>
    </row>
    <row r="34" spans="1:13" ht="21.75" customHeight="1" x14ac:dyDescent="0.3">
      <c r="A34" s="84" t="s">
        <v>34</v>
      </c>
      <c r="B34" s="84"/>
      <c r="C34" s="84"/>
      <c r="D34" s="84"/>
      <c r="E34" s="84"/>
      <c r="F34" s="84"/>
      <c r="G34" s="84"/>
      <c r="H34" s="84"/>
      <c r="I34" s="84"/>
      <c r="J34" s="84"/>
      <c r="K34" s="84"/>
      <c r="L34" s="84"/>
      <c r="M34" s="84"/>
    </row>
    <row r="35" spans="1:13" s="29" customFormat="1" ht="15" customHeight="1" x14ac:dyDescent="0.25">
      <c r="A35" s="79" t="s">
        <v>35</v>
      </c>
      <c r="B35" s="79"/>
      <c r="C35" s="79"/>
      <c r="D35" s="79"/>
      <c r="E35" s="79"/>
      <c r="F35" s="79"/>
      <c r="G35" s="79"/>
      <c r="H35" s="79"/>
      <c r="I35" s="79"/>
      <c r="J35" s="79"/>
      <c r="K35" s="79"/>
      <c r="L35" s="79"/>
      <c r="M35" s="79"/>
    </row>
  </sheetData>
  <mergeCells count="6">
    <mergeCell ref="A35:M35"/>
    <mergeCell ref="A2:M2"/>
    <mergeCell ref="A3:M3"/>
    <mergeCell ref="A15:M15"/>
    <mergeCell ref="A16:M16"/>
    <mergeCell ref="A34:M34"/>
  </mergeCells>
  <phoneticPr fontId="19" type="noConversion"/>
  <printOptions horizontalCentered="1"/>
  <pageMargins left="0.47244094488188981" right="0.47244094488188981" top="0.59055118110236227" bottom="0.74803149606299213" header="0.31496062992125984" footer="0.31496062992125984"/>
  <pageSetup paperSize="9" scale="85" orientation="landscape" r:id="rId1"/>
  <headerFooter>
    <oddFooter>&amp;L&amp;"Trebuchet MS,Grassetto"&amp;10Statistiche Italia - IMMATRICOLAZIONI
Automobile in cifre &amp;C&amp;"Trebuchet MS,Normale"&amp;9&amp;P/&amp;N&amp;R&amp;"Trebuchet MS,Grassetto"&amp;10ANFIA - Studi e statistiche</oddFooter>
  </headerFooter>
  <ignoredErrors>
    <ignoredError sqref="N13 H13 H32:O32 F13 F32 D13 D32" formulaRange="1"/>
    <ignoredError sqref="J13 L13"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36"/>
  <sheetViews>
    <sheetView showGridLines="0" zoomScaleNormal="100" workbookViewId="0">
      <pane ySplit="4" topLeftCell="A5" activePane="bottomLeft" state="frozen"/>
      <selection pane="bottomLeft" activeCell="A5" sqref="A5"/>
    </sheetView>
  </sheetViews>
  <sheetFormatPr defaultColWidth="9.42578125" defaultRowHeight="17.25" x14ac:dyDescent="0.35"/>
  <cols>
    <col min="1" max="1" width="44" style="1" bestFit="1" customWidth="1"/>
    <col min="2" max="2" width="8.42578125" style="1" customWidth="1"/>
    <col min="3" max="3" width="8.140625" style="1" bestFit="1" customWidth="1"/>
    <col min="4" max="4" width="7.42578125" style="1" bestFit="1" customWidth="1"/>
    <col min="5" max="5" width="6.85546875" style="1" bestFit="1" customWidth="1"/>
    <col min="6" max="6" width="0.42578125" style="11" customWidth="1"/>
    <col min="7" max="7" width="7.5703125" style="1" bestFit="1" customWidth="1"/>
    <col min="8" max="8" width="6.85546875" style="1" bestFit="1" customWidth="1"/>
    <col min="9" max="9" width="7.140625" style="1" bestFit="1" customWidth="1"/>
    <col min="10" max="10" width="6.85546875" style="1" bestFit="1" customWidth="1"/>
    <col min="11" max="11" width="7.42578125" style="1" bestFit="1" customWidth="1"/>
    <col min="12" max="12" width="6.85546875" style="1" bestFit="1" customWidth="1"/>
    <col min="13" max="13" width="7.140625" style="1" bestFit="1" customWidth="1"/>
    <col min="14" max="14" width="6.85546875" style="1" bestFit="1" customWidth="1"/>
    <col min="15" max="15" width="7.140625" style="1" bestFit="1" customWidth="1"/>
    <col min="16" max="16" width="6.85546875" style="1" bestFit="1" customWidth="1"/>
    <col min="17" max="17" width="7.140625" style="1" bestFit="1" customWidth="1"/>
    <col min="18" max="18" width="6.85546875" style="1" bestFit="1" customWidth="1"/>
    <col min="19" max="20" width="6.7109375" style="1" bestFit="1" customWidth="1"/>
    <col min="21" max="16384" width="9.42578125" style="1"/>
  </cols>
  <sheetData>
    <row r="2" spans="1:20" ht="16.5" x14ac:dyDescent="0.3">
      <c r="A2" s="80" t="s">
        <v>8</v>
      </c>
      <c r="B2" s="80"/>
      <c r="C2" s="80"/>
      <c r="D2" s="80"/>
      <c r="E2" s="80"/>
      <c r="F2" s="80"/>
      <c r="G2" s="80"/>
      <c r="H2" s="80"/>
      <c r="I2" s="80"/>
      <c r="J2" s="80"/>
      <c r="K2" s="80"/>
      <c r="L2" s="80"/>
      <c r="M2" s="80"/>
      <c r="N2" s="80"/>
      <c r="O2" s="80"/>
      <c r="P2" s="80"/>
      <c r="Q2" s="80"/>
      <c r="R2" s="80"/>
      <c r="S2" s="80"/>
      <c r="T2" s="80"/>
    </row>
    <row r="3" spans="1:20" ht="16.5" x14ac:dyDescent="0.3">
      <c r="A3" s="81" t="s">
        <v>14</v>
      </c>
      <c r="B3" s="81"/>
      <c r="C3" s="81"/>
      <c r="D3" s="81"/>
      <c r="E3" s="81"/>
      <c r="F3" s="81"/>
      <c r="G3" s="81"/>
      <c r="H3" s="81"/>
      <c r="I3" s="81"/>
      <c r="J3" s="81"/>
      <c r="K3" s="81"/>
      <c r="L3" s="81"/>
      <c r="M3" s="81"/>
      <c r="N3" s="81"/>
      <c r="O3" s="81"/>
      <c r="P3" s="81"/>
      <c r="Q3" s="81"/>
      <c r="R3" s="81"/>
      <c r="S3" s="81"/>
      <c r="T3" s="81"/>
    </row>
    <row r="4" spans="1:20" x14ac:dyDescent="0.35">
      <c r="A4" s="2"/>
      <c r="B4" s="2"/>
      <c r="C4" s="2"/>
      <c r="D4" s="2"/>
      <c r="E4" s="2"/>
      <c r="G4" s="2"/>
      <c r="H4" s="2"/>
      <c r="I4" s="3"/>
      <c r="J4" s="4"/>
    </row>
    <row r="5" spans="1:20" s="9" customFormat="1" ht="21.75" customHeight="1" x14ac:dyDescent="0.3">
      <c r="A5" s="25" t="s">
        <v>16</v>
      </c>
      <c r="B5" s="26">
        <v>2015</v>
      </c>
      <c r="C5" s="26" t="s">
        <v>0</v>
      </c>
      <c r="D5" s="26">
        <v>2014</v>
      </c>
      <c r="E5" s="26" t="s">
        <v>0</v>
      </c>
      <c r="F5" s="12"/>
      <c r="G5" s="26">
        <v>2013</v>
      </c>
      <c r="H5" s="27" t="s">
        <v>0</v>
      </c>
      <c r="I5" s="26">
        <v>2012</v>
      </c>
      <c r="J5" s="27" t="s">
        <v>0</v>
      </c>
      <c r="K5" s="26">
        <v>2011</v>
      </c>
      <c r="L5" s="27" t="s">
        <v>0</v>
      </c>
      <c r="M5" s="26">
        <v>2010</v>
      </c>
      <c r="N5" s="27" t="s">
        <v>0</v>
      </c>
      <c r="O5" s="26">
        <v>2009</v>
      </c>
      <c r="P5" s="27" t="s">
        <v>0</v>
      </c>
      <c r="Q5" s="28">
        <v>2008</v>
      </c>
      <c r="R5" s="27" t="s">
        <v>0</v>
      </c>
      <c r="S5" s="28">
        <v>2007</v>
      </c>
      <c r="T5" s="27" t="s">
        <v>0</v>
      </c>
    </row>
    <row r="6" spans="1:20" s="35" customFormat="1" ht="16.5" x14ac:dyDescent="0.25">
      <c r="A6" s="5" t="s">
        <v>9</v>
      </c>
      <c r="B6" s="58">
        <v>9498</v>
      </c>
      <c r="C6" s="59">
        <f t="shared" ref="C6:C13" si="0">B6/$B$13*100</f>
        <v>61.683335498116641</v>
      </c>
      <c r="D6" s="58">
        <v>9214</v>
      </c>
      <c r="E6" s="60">
        <f t="shared" ref="E6:E13" si="1">D6/$D$13*100</f>
        <v>63.22651478762095</v>
      </c>
      <c r="F6" s="54"/>
      <c r="G6" s="58">
        <v>9425</v>
      </c>
      <c r="H6" s="61">
        <f t="shared" ref="H6:H13" si="2">G6/G$13*100</f>
        <v>64.24676209952284</v>
      </c>
      <c r="I6" s="58">
        <v>10674</v>
      </c>
      <c r="J6" s="61">
        <f t="shared" ref="J6:J12" si="3">I6/I$13*100</f>
        <v>63.320875600640683</v>
      </c>
      <c r="K6" s="58">
        <v>12748</v>
      </c>
      <c r="L6" s="61">
        <f t="shared" ref="L6:L12" si="4">K6/K$13*100</f>
        <v>60.893240983998083</v>
      </c>
      <c r="M6" s="62">
        <v>14296</v>
      </c>
      <c r="N6" s="61">
        <f t="shared" ref="N6:N13" si="5">M6/M$13*100</f>
        <v>61.986731994970299</v>
      </c>
      <c r="O6" s="63">
        <v>14073</v>
      </c>
      <c r="P6" s="61">
        <f t="shared" ref="P6:P13" si="6">O6/O$13*100</f>
        <v>62.031119143121614</v>
      </c>
      <c r="Q6" s="63">
        <v>16161</v>
      </c>
      <c r="R6" s="61">
        <f t="shared" ref="R6:R13" si="7">Q6/Q$13*100</f>
        <v>60.932021264562827</v>
      </c>
      <c r="S6" s="63">
        <v>16118</v>
      </c>
      <c r="T6" s="61">
        <f t="shared" ref="T6:T13" si="8">S6/S$13*100</f>
        <v>60.756153643182934</v>
      </c>
    </row>
    <row r="7" spans="1:20" s="35" customFormat="1" ht="16.5" x14ac:dyDescent="0.25">
      <c r="A7" s="5" t="s">
        <v>1</v>
      </c>
      <c r="B7" s="58">
        <v>1549</v>
      </c>
      <c r="C7" s="59">
        <f t="shared" si="0"/>
        <v>10.059748019223276</v>
      </c>
      <c r="D7" s="58">
        <v>1459</v>
      </c>
      <c r="E7" s="60">
        <f t="shared" si="1"/>
        <v>10.011665408632403</v>
      </c>
      <c r="F7" s="54"/>
      <c r="G7" s="58">
        <v>1543</v>
      </c>
      <c r="H7" s="61">
        <f t="shared" si="2"/>
        <v>10.518064076346285</v>
      </c>
      <c r="I7" s="58">
        <v>1777</v>
      </c>
      <c r="J7" s="61">
        <f t="shared" si="3"/>
        <v>10.541614759447114</v>
      </c>
      <c r="K7" s="58">
        <v>2408</v>
      </c>
      <c r="L7" s="61">
        <f t="shared" si="4"/>
        <v>11.50226892763315</v>
      </c>
      <c r="M7" s="62">
        <v>2732</v>
      </c>
      <c r="N7" s="61">
        <f t="shared" si="5"/>
        <v>11.845813640896674</v>
      </c>
      <c r="O7" s="63">
        <v>2797</v>
      </c>
      <c r="P7" s="61">
        <f t="shared" si="6"/>
        <v>12.328646361352316</v>
      </c>
      <c r="Q7" s="63">
        <v>3293</v>
      </c>
      <c r="R7" s="61">
        <f t="shared" si="7"/>
        <v>12.415639256494364</v>
      </c>
      <c r="S7" s="63">
        <v>3130</v>
      </c>
      <c r="T7" s="61">
        <f t="shared" si="8"/>
        <v>11.798409287949037</v>
      </c>
    </row>
    <row r="8" spans="1:20" s="35" customFormat="1" ht="16.5" x14ac:dyDescent="0.25">
      <c r="A8" s="5" t="s">
        <v>2</v>
      </c>
      <c r="B8" s="58">
        <v>2446</v>
      </c>
      <c r="C8" s="59">
        <f t="shared" si="0"/>
        <v>15.885179893492662</v>
      </c>
      <c r="D8" s="58">
        <v>2113</v>
      </c>
      <c r="E8" s="60">
        <f t="shared" si="1"/>
        <v>14.499416729568379</v>
      </c>
      <c r="F8" s="54"/>
      <c r="G8" s="58">
        <v>2103</v>
      </c>
      <c r="H8" s="61">
        <f t="shared" si="2"/>
        <v>14.335378323108383</v>
      </c>
      <c r="I8" s="58">
        <v>2568</v>
      </c>
      <c r="J8" s="61">
        <f t="shared" si="3"/>
        <v>15.234027407011924</v>
      </c>
      <c r="K8" s="58">
        <v>3241</v>
      </c>
      <c r="L8" s="61">
        <f t="shared" si="4"/>
        <v>15.481251492715547</v>
      </c>
      <c r="M8" s="62">
        <v>3547</v>
      </c>
      <c r="N8" s="61">
        <f t="shared" si="5"/>
        <v>15.379612366127562</v>
      </c>
      <c r="O8" s="63">
        <v>3582</v>
      </c>
      <c r="P8" s="61">
        <f t="shared" si="6"/>
        <v>15.788777714109404</v>
      </c>
      <c r="Q8" s="63">
        <v>4347</v>
      </c>
      <c r="R8" s="61">
        <f t="shared" si="7"/>
        <v>16.389548693586697</v>
      </c>
      <c r="S8" s="63">
        <v>4559</v>
      </c>
      <c r="T8" s="61">
        <f t="shared" si="8"/>
        <v>17.184967394172414</v>
      </c>
    </row>
    <row r="9" spans="1:20" s="35" customFormat="1" ht="16.5" x14ac:dyDescent="0.25">
      <c r="A9" s="5" t="s">
        <v>3</v>
      </c>
      <c r="B9" s="58">
        <v>986</v>
      </c>
      <c r="C9" s="59">
        <f t="shared" si="0"/>
        <v>6.4034290167554229</v>
      </c>
      <c r="D9" s="58">
        <v>889</v>
      </c>
      <c r="E9" s="60">
        <f t="shared" si="1"/>
        <v>6.1003225142386608</v>
      </c>
      <c r="F9" s="54"/>
      <c r="G9" s="58">
        <v>737</v>
      </c>
      <c r="H9" s="61">
        <f t="shared" si="2"/>
        <v>5.0238582140422627</v>
      </c>
      <c r="I9" s="58">
        <v>848</v>
      </c>
      <c r="J9" s="61">
        <f t="shared" si="3"/>
        <v>5.0305511063653077</v>
      </c>
      <c r="K9" s="58">
        <v>1143</v>
      </c>
      <c r="L9" s="61">
        <f t="shared" si="4"/>
        <v>5.4597563888225462</v>
      </c>
      <c r="M9" s="62">
        <v>1166</v>
      </c>
      <c r="N9" s="61">
        <f t="shared" si="5"/>
        <v>5.0557169492260332</v>
      </c>
      <c r="O9" s="63">
        <v>1083</v>
      </c>
      <c r="P9" s="61">
        <f t="shared" si="6"/>
        <v>4.7736589236126417</v>
      </c>
      <c r="Q9" s="63">
        <v>1393</v>
      </c>
      <c r="R9" s="61">
        <f t="shared" si="7"/>
        <v>5.2520453945632095</v>
      </c>
      <c r="S9" s="63">
        <v>1545</v>
      </c>
      <c r="T9" s="61">
        <f t="shared" si="8"/>
        <v>5.8238154472464094</v>
      </c>
    </row>
    <row r="10" spans="1:20" s="35" customFormat="1" ht="16.5" x14ac:dyDescent="0.25">
      <c r="A10" s="5" t="s">
        <v>4</v>
      </c>
      <c r="B10" s="58">
        <v>344</v>
      </c>
      <c r="C10" s="59">
        <f t="shared" si="0"/>
        <v>2.2340563709572674</v>
      </c>
      <c r="D10" s="58">
        <v>368</v>
      </c>
      <c r="E10" s="60">
        <f t="shared" si="1"/>
        <v>2.525217868661223</v>
      </c>
      <c r="F10" s="54"/>
      <c r="G10" s="58">
        <v>396</v>
      </c>
      <c r="H10" s="61">
        <f t="shared" si="2"/>
        <v>2.6993865030674846</v>
      </c>
      <c r="I10" s="58">
        <v>455</v>
      </c>
      <c r="J10" s="61">
        <f t="shared" si="3"/>
        <v>2.69917541674082</v>
      </c>
      <c r="K10" s="58">
        <v>628</v>
      </c>
      <c r="L10" s="61">
        <f t="shared" si="4"/>
        <v>2.9997611655123002</v>
      </c>
      <c r="M10" s="62">
        <v>645</v>
      </c>
      <c r="N10" s="61">
        <f t="shared" si="5"/>
        <v>2.796687334691931</v>
      </c>
      <c r="O10" s="63">
        <v>525</v>
      </c>
      <c r="P10" s="61">
        <f t="shared" si="6"/>
        <v>2.3141005862388155</v>
      </c>
      <c r="Q10" s="63">
        <v>645</v>
      </c>
      <c r="R10" s="61">
        <f t="shared" si="7"/>
        <v>2.4318516004976813</v>
      </c>
      <c r="S10" s="63">
        <v>615</v>
      </c>
      <c r="T10" s="61">
        <f t="shared" si="8"/>
        <v>2.3182177993893478</v>
      </c>
    </row>
    <row r="11" spans="1:20" s="35" customFormat="1" ht="16.5" x14ac:dyDescent="0.25">
      <c r="A11" s="5" t="s">
        <v>5</v>
      </c>
      <c r="B11" s="58">
        <v>352</v>
      </c>
      <c r="C11" s="59">
        <f t="shared" si="0"/>
        <v>2.2860111702818551</v>
      </c>
      <c r="D11" s="58">
        <v>325</v>
      </c>
      <c r="E11" s="60">
        <f t="shared" si="1"/>
        <v>2.2301516503122212</v>
      </c>
      <c r="F11" s="54"/>
      <c r="G11" s="58">
        <v>257</v>
      </c>
      <c r="H11" s="61">
        <f t="shared" si="2"/>
        <v>1.7518745739604638</v>
      </c>
      <c r="I11" s="58">
        <v>313</v>
      </c>
      <c r="J11" s="61">
        <f t="shared" si="3"/>
        <v>1.8567953965711574</v>
      </c>
      <c r="K11" s="58">
        <v>454</v>
      </c>
      <c r="L11" s="61">
        <f t="shared" si="4"/>
        <v>2.1686171483162169</v>
      </c>
      <c r="M11" s="62">
        <v>387</v>
      </c>
      <c r="N11" s="61">
        <f t="shared" si="5"/>
        <v>1.6780124008151585</v>
      </c>
      <c r="O11" s="63">
        <v>340</v>
      </c>
      <c r="P11" s="61">
        <f t="shared" si="6"/>
        <v>1.4986556177546613</v>
      </c>
      <c r="Q11" s="63">
        <v>393</v>
      </c>
      <c r="R11" s="61">
        <f t="shared" si="7"/>
        <v>1.4817328356520756</v>
      </c>
      <c r="S11" s="63">
        <v>322</v>
      </c>
      <c r="T11" s="61">
        <f t="shared" si="8"/>
        <v>1.2137660673225528</v>
      </c>
    </row>
    <row r="12" spans="1:20" s="35" customFormat="1" ht="16.5" x14ac:dyDescent="0.25">
      <c r="A12" s="5" t="s">
        <v>6</v>
      </c>
      <c r="B12" s="58">
        <v>223</v>
      </c>
      <c r="C12" s="59">
        <f t="shared" si="0"/>
        <v>1.4482400311728796</v>
      </c>
      <c r="D12" s="58">
        <v>205</v>
      </c>
      <c r="E12" s="60">
        <f t="shared" si="1"/>
        <v>1.4067110409661703</v>
      </c>
      <c r="F12" s="54"/>
      <c r="G12" s="58">
        <v>209</v>
      </c>
      <c r="H12" s="61">
        <f t="shared" si="2"/>
        <v>1.4246762099522836</v>
      </c>
      <c r="I12" s="58">
        <v>222</v>
      </c>
      <c r="J12" s="61">
        <f t="shared" si="3"/>
        <v>1.3169603132229935</v>
      </c>
      <c r="K12" s="58">
        <v>313</v>
      </c>
      <c r="L12" s="61">
        <f t="shared" si="4"/>
        <v>1.4951038930021496</v>
      </c>
      <c r="M12" s="62">
        <v>290</v>
      </c>
      <c r="N12" s="61">
        <f t="shared" si="5"/>
        <v>1.257425313272341</v>
      </c>
      <c r="O12" s="63">
        <v>287</v>
      </c>
      <c r="P12" s="61">
        <f t="shared" si="6"/>
        <v>1.2650416538105522</v>
      </c>
      <c r="Q12" s="63">
        <v>291</v>
      </c>
      <c r="R12" s="61">
        <f t="shared" si="7"/>
        <v>1.0971609546431398</v>
      </c>
      <c r="S12" s="63">
        <v>240</v>
      </c>
      <c r="T12" s="61">
        <f t="shared" si="8"/>
        <v>0.90467036073730633</v>
      </c>
    </row>
    <row r="13" spans="1:20" s="35" customFormat="1" ht="21.75" customHeight="1" x14ac:dyDescent="0.25">
      <c r="A13" s="22" t="s">
        <v>17</v>
      </c>
      <c r="B13" s="51">
        <f>SUM(B6:B12)</f>
        <v>15398</v>
      </c>
      <c r="C13" s="52">
        <f t="shared" si="0"/>
        <v>100</v>
      </c>
      <c r="D13" s="51">
        <f>SUM(D6:D12)</f>
        <v>14573</v>
      </c>
      <c r="E13" s="53">
        <f t="shared" si="1"/>
        <v>100</v>
      </c>
      <c r="F13" s="54"/>
      <c r="G13" s="51">
        <f>SUM(G6:G12)</f>
        <v>14670</v>
      </c>
      <c r="H13" s="55">
        <f t="shared" si="2"/>
        <v>100</v>
      </c>
      <c r="I13" s="51">
        <f>SUM(I6:I12)</f>
        <v>16857</v>
      </c>
      <c r="J13" s="55">
        <f>I13/I$13*100</f>
        <v>100</v>
      </c>
      <c r="K13" s="51">
        <f>SUM(K6:K12)</f>
        <v>20935</v>
      </c>
      <c r="L13" s="55">
        <f>K13/K$13*100</f>
        <v>100</v>
      </c>
      <c r="M13" s="56">
        <f>SUM(M6:M12)</f>
        <v>23063</v>
      </c>
      <c r="N13" s="55">
        <f t="shared" si="5"/>
        <v>100</v>
      </c>
      <c r="O13" s="57">
        <f>SUM(O6:O12)</f>
        <v>22687</v>
      </c>
      <c r="P13" s="55">
        <f t="shared" si="6"/>
        <v>100</v>
      </c>
      <c r="Q13" s="57">
        <f>SUM(Q6:Q12)</f>
        <v>26523</v>
      </c>
      <c r="R13" s="55">
        <f t="shared" si="7"/>
        <v>100</v>
      </c>
      <c r="S13" s="57">
        <f>SUM(S6:S12)</f>
        <v>26529</v>
      </c>
      <c r="T13" s="55">
        <f t="shared" si="8"/>
        <v>100</v>
      </c>
    </row>
    <row r="14" spans="1:20" ht="12.95" customHeight="1" x14ac:dyDescent="0.35">
      <c r="A14" s="6"/>
      <c r="B14" s="6"/>
      <c r="C14" s="6"/>
      <c r="D14" s="6"/>
      <c r="E14" s="6"/>
      <c r="F14" s="20"/>
      <c r="G14" s="6"/>
      <c r="H14" s="6"/>
      <c r="I14" s="3"/>
      <c r="J14" s="21"/>
    </row>
    <row r="15" spans="1:20" ht="16.5" x14ac:dyDescent="0.3">
      <c r="A15" s="85" t="s">
        <v>7</v>
      </c>
      <c r="B15" s="85"/>
      <c r="C15" s="85"/>
      <c r="D15" s="85"/>
      <c r="E15" s="85"/>
      <c r="F15" s="85"/>
      <c r="G15" s="85"/>
      <c r="H15" s="85"/>
      <c r="I15" s="85"/>
      <c r="J15" s="85"/>
      <c r="K15" s="85"/>
      <c r="L15" s="85"/>
      <c r="M15" s="85"/>
      <c r="N15" s="85"/>
      <c r="O15" s="85"/>
      <c r="P15" s="85"/>
      <c r="Q15" s="85"/>
      <c r="R15" s="85"/>
      <c r="S15" s="85"/>
      <c r="T15" s="85"/>
    </row>
    <row r="16" spans="1:20" ht="16.5" x14ac:dyDescent="0.3">
      <c r="A16" s="86" t="s">
        <v>15</v>
      </c>
      <c r="B16" s="86"/>
      <c r="C16" s="86"/>
      <c r="D16" s="86"/>
      <c r="E16" s="86"/>
      <c r="F16" s="86"/>
      <c r="G16" s="86"/>
      <c r="H16" s="86"/>
      <c r="I16" s="86"/>
      <c r="J16" s="86"/>
      <c r="K16" s="86"/>
      <c r="L16" s="86"/>
      <c r="M16" s="86"/>
      <c r="N16" s="86"/>
      <c r="O16" s="86"/>
      <c r="P16" s="86"/>
      <c r="Q16" s="86"/>
      <c r="R16" s="86"/>
      <c r="S16" s="86"/>
      <c r="T16" s="86"/>
    </row>
    <row r="17" spans="1:20" ht="12.95" customHeight="1" x14ac:dyDescent="0.35">
      <c r="A17" s="2"/>
      <c r="F17" s="20"/>
    </row>
    <row r="18" spans="1:20" s="24" customFormat="1" ht="21.75" customHeight="1" x14ac:dyDescent="0.25">
      <c r="A18" s="25" t="s">
        <v>18</v>
      </c>
      <c r="B18" s="26">
        <v>2015</v>
      </c>
      <c r="C18" s="26" t="s">
        <v>0</v>
      </c>
      <c r="D18" s="26">
        <v>2014</v>
      </c>
      <c r="E18" s="26" t="s">
        <v>0</v>
      </c>
      <c r="F18" s="23"/>
      <c r="G18" s="26">
        <v>2013</v>
      </c>
      <c r="H18" s="27" t="s">
        <v>0</v>
      </c>
      <c r="I18" s="26">
        <v>2012</v>
      </c>
      <c r="J18" s="27" t="s">
        <v>0</v>
      </c>
      <c r="K18" s="26">
        <v>2011</v>
      </c>
      <c r="L18" s="27" t="s">
        <v>0</v>
      </c>
      <c r="M18" s="26">
        <v>2010</v>
      </c>
      <c r="N18" s="27" t="s">
        <v>0</v>
      </c>
      <c r="O18" s="26">
        <v>2009</v>
      </c>
      <c r="P18" s="27" t="s">
        <v>0</v>
      </c>
      <c r="Q18" s="28">
        <v>2008</v>
      </c>
      <c r="R18" s="27" t="s">
        <v>0</v>
      </c>
      <c r="S18" s="28">
        <v>2007</v>
      </c>
      <c r="T18" s="27" t="s">
        <v>0</v>
      </c>
    </row>
    <row r="19" spans="1:20" s="35" customFormat="1" ht="16.5" x14ac:dyDescent="0.25">
      <c r="A19" s="69" t="s">
        <v>21</v>
      </c>
      <c r="B19" s="36">
        <v>965</v>
      </c>
      <c r="C19" s="37">
        <f t="shared" ref="C19:C31" si="9">B19/$B$32*100</f>
        <v>6.2670476685283809</v>
      </c>
      <c r="D19" s="36">
        <v>848</v>
      </c>
      <c r="E19" s="37">
        <f t="shared" ref="E19:E31" si="10">D19/$D$32*100</f>
        <v>5.8189803060454262</v>
      </c>
      <c r="F19" s="38"/>
      <c r="G19" s="36">
        <v>968</v>
      </c>
      <c r="H19" s="37">
        <f t="shared" ref="H19:H31" si="11">G19/G$32*100</f>
        <v>18.633301251203079</v>
      </c>
      <c r="I19" s="36">
        <v>1425</v>
      </c>
      <c r="J19" s="37">
        <f t="shared" ref="J19:J31" si="12">I19/I$32*100</f>
        <v>21.290900941281937</v>
      </c>
      <c r="K19" s="36">
        <v>1698</v>
      </c>
      <c r="L19" s="37">
        <f t="shared" ref="L19:L31" si="13">K19/K$32*100</f>
        <v>18.632722484362997</v>
      </c>
      <c r="M19" s="39">
        <v>1801</v>
      </c>
      <c r="N19" s="37">
        <f t="shared" ref="N19:N31" si="14">M19/M$32*100</f>
        <v>18.723360016633745</v>
      </c>
      <c r="O19" s="39">
        <v>2053</v>
      </c>
      <c r="P19" s="37">
        <f t="shared" ref="P19:P31" si="15">O19/O$32*100</f>
        <v>20.544381066746723</v>
      </c>
      <c r="Q19" s="39">
        <v>2526</v>
      </c>
      <c r="R19" s="37">
        <f t="shared" ref="R19:R31" si="16">Q19/Q$32*100</f>
        <v>19.891330025986299</v>
      </c>
      <c r="S19" s="39">
        <v>2811</v>
      </c>
      <c r="T19" s="37">
        <f t="shared" ref="T19:T31" si="17">S19/S$32*100</f>
        <v>20.189614307261365</v>
      </c>
    </row>
    <row r="20" spans="1:20" s="35" customFormat="1" ht="16.5" x14ac:dyDescent="0.25">
      <c r="A20" s="67" t="s">
        <v>20</v>
      </c>
      <c r="B20" s="40">
        <v>6857</v>
      </c>
      <c r="C20" s="41">
        <f t="shared" si="9"/>
        <v>44.531757371087153</v>
      </c>
      <c r="D20" s="40">
        <v>7123</v>
      </c>
      <c r="E20" s="41">
        <f t="shared" si="10"/>
        <v>48.878062169766004</v>
      </c>
      <c r="F20" s="38"/>
      <c r="G20" s="64">
        <v>0</v>
      </c>
      <c r="H20" s="41">
        <f t="shared" si="11"/>
        <v>0</v>
      </c>
      <c r="I20" s="64">
        <v>0</v>
      </c>
      <c r="J20" s="41">
        <f t="shared" si="12"/>
        <v>0</v>
      </c>
      <c r="K20" s="64">
        <v>0</v>
      </c>
      <c r="L20" s="41">
        <f t="shared" si="13"/>
        <v>0</v>
      </c>
      <c r="M20" s="65">
        <v>0</v>
      </c>
      <c r="N20" s="41">
        <f t="shared" si="14"/>
        <v>0</v>
      </c>
      <c r="O20" s="65">
        <v>0</v>
      </c>
      <c r="P20" s="41">
        <f t="shared" si="15"/>
        <v>0</v>
      </c>
      <c r="Q20" s="66">
        <v>0</v>
      </c>
      <c r="R20" s="41">
        <f t="shared" si="16"/>
        <v>0</v>
      </c>
      <c r="S20" s="66">
        <v>0</v>
      </c>
      <c r="T20" s="41">
        <f t="shared" si="17"/>
        <v>0</v>
      </c>
    </row>
    <row r="21" spans="1:20" s="35" customFormat="1" ht="16.5" x14ac:dyDescent="0.25">
      <c r="A21" s="67" t="s">
        <v>19</v>
      </c>
      <c r="B21" s="40">
        <v>19</v>
      </c>
      <c r="C21" s="41">
        <f t="shared" si="9"/>
        <v>0.12339264839589557</v>
      </c>
      <c r="D21" s="40">
        <v>27</v>
      </c>
      <c r="E21" s="41">
        <f t="shared" si="10"/>
        <v>0.18527413710286145</v>
      </c>
      <c r="F21" s="32"/>
      <c r="G21" s="64">
        <v>0</v>
      </c>
      <c r="H21" s="41">
        <f t="shared" si="11"/>
        <v>0</v>
      </c>
      <c r="I21" s="64">
        <v>0</v>
      </c>
      <c r="J21" s="41">
        <f t="shared" si="12"/>
        <v>0</v>
      </c>
      <c r="K21" s="64">
        <v>0</v>
      </c>
      <c r="L21" s="41">
        <f t="shared" si="13"/>
        <v>0</v>
      </c>
      <c r="M21" s="65">
        <v>0</v>
      </c>
      <c r="N21" s="41">
        <f t="shared" si="14"/>
        <v>0</v>
      </c>
      <c r="O21" s="65">
        <v>0</v>
      </c>
      <c r="P21" s="41">
        <f t="shared" si="15"/>
        <v>0</v>
      </c>
      <c r="Q21" s="66">
        <v>0</v>
      </c>
      <c r="R21" s="41">
        <f t="shared" si="16"/>
        <v>0</v>
      </c>
      <c r="S21" s="66">
        <v>0</v>
      </c>
      <c r="T21" s="41">
        <f t="shared" si="17"/>
        <v>0</v>
      </c>
    </row>
    <row r="22" spans="1:20" s="35" customFormat="1" ht="16.5" x14ac:dyDescent="0.25">
      <c r="A22" s="67" t="s">
        <v>22</v>
      </c>
      <c r="B22" s="40">
        <v>380</v>
      </c>
      <c r="C22" s="41">
        <f t="shared" si="9"/>
        <v>2.4678529679179113</v>
      </c>
      <c r="D22" s="40">
        <v>413</v>
      </c>
      <c r="E22" s="41">
        <f t="shared" si="10"/>
        <v>2.834008097165992</v>
      </c>
      <c r="F22" s="32"/>
      <c r="G22" s="64">
        <v>0</v>
      </c>
      <c r="H22" s="41">
        <f t="shared" si="11"/>
        <v>0</v>
      </c>
      <c r="I22" s="64">
        <v>0</v>
      </c>
      <c r="J22" s="41">
        <f t="shared" si="12"/>
        <v>0</v>
      </c>
      <c r="K22" s="64">
        <v>0</v>
      </c>
      <c r="L22" s="41">
        <f t="shared" si="13"/>
        <v>0</v>
      </c>
      <c r="M22" s="65">
        <v>0</v>
      </c>
      <c r="N22" s="41">
        <f t="shared" si="14"/>
        <v>0</v>
      </c>
      <c r="O22" s="65">
        <v>0</v>
      </c>
      <c r="P22" s="41">
        <f t="shared" si="15"/>
        <v>0</v>
      </c>
      <c r="Q22" s="66">
        <v>0</v>
      </c>
      <c r="R22" s="41">
        <f t="shared" si="16"/>
        <v>0</v>
      </c>
      <c r="S22" s="65">
        <v>0</v>
      </c>
      <c r="T22" s="41">
        <f t="shared" si="17"/>
        <v>0</v>
      </c>
    </row>
    <row r="23" spans="1:20" s="35" customFormat="1" ht="16.5" x14ac:dyDescent="0.25">
      <c r="A23" s="7" t="s">
        <v>23</v>
      </c>
      <c r="B23" s="40">
        <v>4</v>
      </c>
      <c r="C23" s="41">
        <f t="shared" si="9"/>
        <v>2.5977399662293801E-2</v>
      </c>
      <c r="D23" s="40">
        <v>3</v>
      </c>
      <c r="E23" s="41">
        <f t="shared" si="10"/>
        <v>2.0586015233651271E-2</v>
      </c>
      <c r="F23" s="32"/>
      <c r="G23" s="64">
        <v>0</v>
      </c>
      <c r="H23" s="41">
        <f t="shared" si="11"/>
        <v>0</v>
      </c>
      <c r="I23" s="64">
        <v>0</v>
      </c>
      <c r="J23" s="41">
        <f t="shared" si="12"/>
        <v>0</v>
      </c>
      <c r="K23" s="64">
        <v>0</v>
      </c>
      <c r="L23" s="41">
        <f t="shared" si="13"/>
        <v>0</v>
      </c>
      <c r="M23" s="65">
        <v>0</v>
      </c>
      <c r="N23" s="41">
        <f t="shared" si="14"/>
        <v>0</v>
      </c>
      <c r="O23" s="65">
        <v>0</v>
      </c>
      <c r="P23" s="41">
        <f t="shared" si="15"/>
        <v>0</v>
      </c>
      <c r="Q23" s="66">
        <v>0</v>
      </c>
      <c r="R23" s="41">
        <f t="shared" si="16"/>
        <v>0</v>
      </c>
      <c r="S23" s="66">
        <v>0</v>
      </c>
      <c r="T23" s="41">
        <f t="shared" si="17"/>
        <v>0</v>
      </c>
    </row>
    <row r="24" spans="1:20" s="35" customFormat="1" ht="16.5" x14ac:dyDescent="0.25">
      <c r="A24" s="67" t="s">
        <v>24</v>
      </c>
      <c r="B24" s="40">
        <v>955</v>
      </c>
      <c r="C24" s="41">
        <f t="shared" si="9"/>
        <v>6.202104169372646</v>
      </c>
      <c r="D24" s="40">
        <v>1200</v>
      </c>
      <c r="E24" s="41">
        <f t="shared" si="10"/>
        <v>8.2344060934605103</v>
      </c>
      <c r="F24" s="32"/>
      <c r="G24" s="64">
        <v>0</v>
      </c>
      <c r="H24" s="41">
        <f t="shared" si="11"/>
        <v>0</v>
      </c>
      <c r="I24" s="64">
        <v>0</v>
      </c>
      <c r="J24" s="41">
        <f t="shared" si="12"/>
        <v>0</v>
      </c>
      <c r="K24" s="64">
        <v>0</v>
      </c>
      <c r="L24" s="41">
        <f t="shared" si="13"/>
        <v>0</v>
      </c>
      <c r="M24" s="65">
        <v>0</v>
      </c>
      <c r="N24" s="41">
        <f t="shared" si="14"/>
        <v>0</v>
      </c>
      <c r="O24" s="65">
        <v>0</v>
      </c>
      <c r="P24" s="41">
        <f t="shared" si="15"/>
        <v>0</v>
      </c>
      <c r="Q24" s="66">
        <v>0</v>
      </c>
      <c r="R24" s="41">
        <f t="shared" si="16"/>
        <v>0</v>
      </c>
      <c r="S24" s="66">
        <v>0</v>
      </c>
      <c r="T24" s="41">
        <f t="shared" si="17"/>
        <v>0</v>
      </c>
    </row>
    <row r="25" spans="1:20" s="35" customFormat="1" ht="16.5" x14ac:dyDescent="0.25">
      <c r="A25" s="7" t="s">
        <v>25</v>
      </c>
      <c r="B25" s="40">
        <v>153</v>
      </c>
      <c r="C25" s="41">
        <f t="shared" si="9"/>
        <v>0.993635537082738</v>
      </c>
      <c r="D25" s="40">
        <v>145</v>
      </c>
      <c r="E25" s="41">
        <f t="shared" si="10"/>
        <v>0.99499073629314483</v>
      </c>
      <c r="F25" s="32"/>
      <c r="G25" s="64">
        <v>0</v>
      </c>
      <c r="H25" s="41">
        <f t="shared" si="11"/>
        <v>0</v>
      </c>
      <c r="I25" s="64">
        <v>0</v>
      </c>
      <c r="J25" s="41">
        <f t="shared" si="12"/>
        <v>0</v>
      </c>
      <c r="K25" s="64">
        <v>0</v>
      </c>
      <c r="L25" s="41">
        <f t="shared" si="13"/>
        <v>0</v>
      </c>
      <c r="M25" s="65">
        <v>0</v>
      </c>
      <c r="N25" s="41">
        <f t="shared" si="14"/>
        <v>0</v>
      </c>
      <c r="O25" s="65">
        <v>0</v>
      </c>
      <c r="P25" s="41">
        <f t="shared" si="15"/>
        <v>0</v>
      </c>
      <c r="Q25" s="66">
        <v>0</v>
      </c>
      <c r="R25" s="41">
        <f t="shared" si="16"/>
        <v>0</v>
      </c>
      <c r="S25" s="66">
        <v>0</v>
      </c>
      <c r="T25" s="41">
        <f t="shared" si="17"/>
        <v>0</v>
      </c>
    </row>
    <row r="26" spans="1:20" s="35" customFormat="1" ht="16.5" x14ac:dyDescent="0.25">
      <c r="A26" s="67" t="s">
        <v>26</v>
      </c>
      <c r="B26" s="40">
        <v>435</v>
      </c>
      <c r="C26" s="41">
        <f t="shared" si="9"/>
        <v>2.8250422132744513</v>
      </c>
      <c r="D26" s="40">
        <v>526</v>
      </c>
      <c r="E26" s="41">
        <f t="shared" si="10"/>
        <v>3.6094146709668569</v>
      </c>
      <c r="F26" s="32"/>
      <c r="G26" s="40">
        <v>438</v>
      </c>
      <c r="H26" s="41">
        <f t="shared" si="11"/>
        <v>8.4311838306063525</v>
      </c>
      <c r="I26" s="40">
        <v>488</v>
      </c>
      <c r="J26" s="41">
        <f t="shared" si="12"/>
        <v>7.29119976094427</v>
      </c>
      <c r="K26" s="40">
        <v>761</v>
      </c>
      <c r="L26" s="41">
        <f t="shared" si="13"/>
        <v>8.3507077800943712</v>
      </c>
      <c r="M26" s="42">
        <v>852</v>
      </c>
      <c r="N26" s="41">
        <f t="shared" si="14"/>
        <v>8.8574695914336221</v>
      </c>
      <c r="O26" s="42">
        <v>828</v>
      </c>
      <c r="P26" s="41">
        <f t="shared" si="15"/>
        <v>8.2858000600420301</v>
      </c>
      <c r="Q26" s="43">
        <v>999</v>
      </c>
      <c r="R26" s="41">
        <f t="shared" si="16"/>
        <v>7.8667611622962443</v>
      </c>
      <c r="S26" s="43">
        <v>1147</v>
      </c>
      <c r="T26" s="41">
        <f t="shared" si="17"/>
        <v>8.2381670616964726</v>
      </c>
    </row>
    <row r="27" spans="1:20" s="35" customFormat="1" ht="16.5" x14ac:dyDescent="0.25">
      <c r="A27" s="67" t="s">
        <v>27</v>
      </c>
      <c r="B27" s="40">
        <v>249</v>
      </c>
      <c r="C27" s="41">
        <f t="shared" si="9"/>
        <v>1.6170931289777892</v>
      </c>
      <c r="D27" s="40">
        <v>239</v>
      </c>
      <c r="E27" s="41">
        <f t="shared" si="10"/>
        <v>1.6400192136142182</v>
      </c>
      <c r="F27" s="32"/>
      <c r="G27" s="40">
        <v>228</v>
      </c>
      <c r="H27" s="41">
        <f t="shared" si="11"/>
        <v>4.3888354186717997</v>
      </c>
      <c r="I27" s="40">
        <v>168</v>
      </c>
      <c r="J27" s="41">
        <f t="shared" si="12"/>
        <v>2.5100851636037649</v>
      </c>
      <c r="K27" s="40">
        <v>269</v>
      </c>
      <c r="L27" s="41">
        <f t="shared" si="13"/>
        <v>2.9518270602436081</v>
      </c>
      <c r="M27" s="42">
        <v>306</v>
      </c>
      <c r="N27" s="41">
        <f t="shared" si="14"/>
        <v>3.1812038673458782</v>
      </c>
      <c r="O27" s="42">
        <v>336</v>
      </c>
      <c r="P27" s="41">
        <f t="shared" si="15"/>
        <v>3.3623536475532871</v>
      </c>
      <c r="Q27" s="43">
        <v>548</v>
      </c>
      <c r="R27" s="41">
        <f t="shared" si="16"/>
        <v>4.3153004173556972</v>
      </c>
      <c r="S27" s="43">
        <v>638</v>
      </c>
      <c r="T27" s="41">
        <f t="shared" si="17"/>
        <v>4.5823457588163468</v>
      </c>
    </row>
    <row r="28" spans="1:20" s="35" customFormat="1" ht="16.5" x14ac:dyDescent="0.25">
      <c r="A28" s="67" t="s">
        <v>28</v>
      </c>
      <c r="B28" s="40">
        <v>1563</v>
      </c>
      <c r="C28" s="41">
        <f t="shared" si="9"/>
        <v>10.150668918041305</v>
      </c>
      <c r="D28" s="40">
        <v>1621</v>
      </c>
      <c r="E28" s="41">
        <f t="shared" si="10"/>
        <v>11.123310231249571</v>
      </c>
      <c r="F28" s="32"/>
      <c r="G28" s="40">
        <v>1575</v>
      </c>
      <c r="H28" s="41">
        <f t="shared" si="11"/>
        <v>30.317613089509145</v>
      </c>
      <c r="I28" s="40">
        <v>2106</v>
      </c>
      <c r="J28" s="41">
        <f t="shared" si="12"/>
        <v>31.465710443747199</v>
      </c>
      <c r="K28" s="40">
        <v>2208</v>
      </c>
      <c r="L28" s="41">
        <f t="shared" si="13"/>
        <v>24.229123230549764</v>
      </c>
      <c r="M28" s="42">
        <v>3026</v>
      </c>
      <c r="N28" s="41">
        <f t="shared" si="14"/>
        <v>31.458571577087014</v>
      </c>
      <c r="O28" s="42">
        <v>3223</v>
      </c>
      <c r="P28" s="41">
        <f t="shared" si="15"/>
        <v>32.252576803762636</v>
      </c>
      <c r="Q28" s="43">
        <v>4030</v>
      </c>
      <c r="R28" s="41">
        <f t="shared" si="16"/>
        <v>31.734782266320181</v>
      </c>
      <c r="S28" s="43">
        <v>4234</v>
      </c>
      <c r="T28" s="41">
        <f t="shared" si="17"/>
        <v>30.410112763053938</v>
      </c>
    </row>
    <row r="29" spans="1:20" s="35" customFormat="1" ht="16.5" x14ac:dyDescent="0.25">
      <c r="A29" s="7" t="s">
        <v>31</v>
      </c>
      <c r="B29" s="44">
        <v>233</v>
      </c>
      <c r="C29" s="45">
        <f t="shared" si="9"/>
        <v>1.5131835303286141</v>
      </c>
      <c r="D29" s="44">
        <v>346</v>
      </c>
      <c r="E29" s="45">
        <f t="shared" si="10"/>
        <v>2.3742537569477804</v>
      </c>
      <c r="F29" s="32"/>
      <c r="G29" s="44">
        <v>357</v>
      </c>
      <c r="H29" s="45">
        <f t="shared" si="11"/>
        <v>6.8719923002887384</v>
      </c>
      <c r="I29" s="44">
        <v>242</v>
      </c>
      <c r="J29" s="45">
        <f t="shared" si="12"/>
        <v>3.6157179142387572</v>
      </c>
      <c r="K29" s="44">
        <v>399</v>
      </c>
      <c r="L29" s="45">
        <f t="shared" si="13"/>
        <v>4.3783605837814115</v>
      </c>
      <c r="M29" s="46">
        <v>573</v>
      </c>
      <c r="N29" s="45">
        <f t="shared" si="14"/>
        <v>5.9569601829712031</v>
      </c>
      <c r="O29" s="46">
        <v>889</v>
      </c>
      <c r="P29" s="45">
        <f t="shared" si="15"/>
        <v>8.8962273591514052</v>
      </c>
      <c r="Q29" s="47">
        <v>1415</v>
      </c>
      <c r="R29" s="45">
        <f t="shared" si="16"/>
        <v>11.142609654303488</v>
      </c>
      <c r="S29" s="47">
        <v>1489</v>
      </c>
      <c r="T29" s="45">
        <f t="shared" si="17"/>
        <v>10.694534223945988</v>
      </c>
    </row>
    <row r="30" spans="1:20" s="35" customFormat="1" ht="16.5" x14ac:dyDescent="0.25">
      <c r="A30" s="67" t="s">
        <v>29</v>
      </c>
      <c r="B30" s="48">
        <v>26</v>
      </c>
      <c r="C30" s="45">
        <f t="shared" si="9"/>
        <v>0.16885309780490973</v>
      </c>
      <c r="D30" s="48">
        <v>17</v>
      </c>
      <c r="E30" s="45">
        <f t="shared" si="10"/>
        <v>0.11665408632402388</v>
      </c>
      <c r="F30" s="32"/>
      <c r="G30" s="48">
        <v>16</v>
      </c>
      <c r="H30" s="45">
        <f t="shared" si="11"/>
        <v>0.30798845043310874</v>
      </c>
      <c r="I30" s="48">
        <v>19</v>
      </c>
      <c r="J30" s="45">
        <f t="shared" si="12"/>
        <v>0.28387867921709248</v>
      </c>
      <c r="K30" s="48">
        <v>19</v>
      </c>
      <c r="L30" s="45">
        <f t="shared" si="13"/>
        <v>0.20849336113244818</v>
      </c>
      <c r="M30" s="49">
        <v>24</v>
      </c>
      <c r="N30" s="45">
        <f t="shared" si="14"/>
        <v>0.24950618567418653</v>
      </c>
      <c r="O30" s="49">
        <v>25</v>
      </c>
      <c r="P30" s="45">
        <f t="shared" si="15"/>
        <v>0.25017512258581009</v>
      </c>
      <c r="Q30" s="50">
        <v>36</v>
      </c>
      <c r="R30" s="45">
        <f t="shared" si="16"/>
        <v>0.28348688873139616</v>
      </c>
      <c r="S30" s="50">
        <v>25</v>
      </c>
      <c r="T30" s="45">
        <f t="shared" si="17"/>
        <v>0.17955900308841485</v>
      </c>
    </row>
    <row r="31" spans="1:20" s="35" customFormat="1" ht="16.5" x14ac:dyDescent="0.25">
      <c r="A31" s="68" t="s">
        <v>30</v>
      </c>
      <c r="B31" s="48">
        <v>3559</v>
      </c>
      <c r="C31" s="45">
        <f t="shared" si="9"/>
        <v>23.113391349525912</v>
      </c>
      <c r="D31" s="48">
        <v>2065</v>
      </c>
      <c r="E31" s="45">
        <f t="shared" si="10"/>
        <v>14.17004048582996</v>
      </c>
      <c r="F31" s="32"/>
      <c r="G31" s="48">
        <v>1613</v>
      </c>
      <c r="H31" s="45">
        <f t="shared" si="11"/>
        <v>31.04908565928778</v>
      </c>
      <c r="I31" s="48">
        <v>2245</v>
      </c>
      <c r="J31" s="45">
        <f t="shared" si="12"/>
        <v>33.542507096966979</v>
      </c>
      <c r="K31" s="48">
        <v>3759</v>
      </c>
      <c r="L31" s="45">
        <f t="shared" si="13"/>
        <v>41.2487654998354</v>
      </c>
      <c r="M31" s="49">
        <v>3037</v>
      </c>
      <c r="N31" s="45">
        <f t="shared" si="14"/>
        <v>31.572928578854352</v>
      </c>
      <c r="O31" s="49">
        <v>2639</v>
      </c>
      <c r="P31" s="45">
        <f t="shared" si="15"/>
        <v>26.408485940158112</v>
      </c>
      <c r="Q31" s="50">
        <v>3145</v>
      </c>
      <c r="R31" s="45">
        <f t="shared" si="16"/>
        <v>24.765729585006692</v>
      </c>
      <c r="S31" s="50">
        <v>3579</v>
      </c>
      <c r="T31" s="45">
        <f t="shared" si="17"/>
        <v>25.705666882137468</v>
      </c>
    </row>
    <row r="32" spans="1:20" s="35" customFormat="1" ht="21.75" customHeight="1" x14ac:dyDescent="0.25">
      <c r="A32" s="22" t="s">
        <v>17</v>
      </c>
      <c r="B32" s="30">
        <f>SUM(B19:B31)</f>
        <v>15398</v>
      </c>
      <c r="C32" s="31">
        <f>B32/$B$32*100</f>
        <v>100</v>
      </c>
      <c r="D32" s="30">
        <f>SUM(D19:D31)</f>
        <v>14573</v>
      </c>
      <c r="E32" s="8">
        <f>D32/$D$32*100</f>
        <v>100</v>
      </c>
      <c r="F32" s="32"/>
      <c r="G32" s="30">
        <f>SUM(G19:G31)</f>
        <v>5195</v>
      </c>
      <c r="H32" s="31">
        <f>G32/G$32*100</f>
        <v>100</v>
      </c>
      <c r="I32" s="30">
        <f>SUM(I19:I31)</f>
        <v>6693</v>
      </c>
      <c r="J32" s="31">
        <f>I32/I$32*100</f>
        <v>100</v>
      </c>
      <c r="K32" s="30">
        <f>SUM(K19:K31)</f>
        <v>9113</v>
      </c>
      <c r="L32" s="31">
        <f>K32/K$32*100</f>
        <v>100</v>
      </c>
      <c r="M32" s="33">
        <f>SUM(M19:M31)</f>
        <v>9619</v>
      </c>
      <c r="N32" s="31">
        <f>M32/M$32*100</f>
        <v>100</v>
      </c>
      <c r="O32" s="34">
        <f>SUM(O19:O31)</f>
        <v>9993</v>
      </c>
      <c r="P32" s="31">
        <f>O32/O$32*100</f>
        <v>100</v>
      </c>
      <c r="Q32" s="34">
        <f>SUM(Q19:Q31)</f>
        <v>12699</v>
      </c>
      <c r="R32" s="31">
        <f>Q32/Q$32*100</f>
        <v>100</v>
      </c>
      <c r="S32" s="34">
        <f>SUM(S19:S31)</f>
        <v>13923</v>
      </c>
      <c r="T32" s="31">
        <f>S32/S$32*100</f>
        <v>100</v>
      </c>
    </row>
    <row r="33" spans="1:32" s="10" customFormat="1" ht="21.75" customHeight="1" x14ac:dyDescent="0.35">
      <c r="A33" s="84" t="s">
        <v>10</v>
      </c>
      <c r="B33" s="84"/>
      <c r="C33" s="84"/>
      <c r="D33" s="84"/>
      <c r="E33" s="84"/>
      <c r="F33" s="84"/>
      <c r="G33" s="84"/>
      <c r="H33" s="84"/>
      <c r="I33" s="84"/>
      <c r="J33" s="84"/>
      <c r="K33" s="84"/>
      <c r="L33" s="84"/>
      <c r="M33" s="84"/>
      <c r="N33" s="84"/>
      <c r="O33" s="84"/>
      <c r="P33" s="84"/>
      <c r="Q33" s="84"/>
      <c r="R33" s="84"/>
      <c r="S33" s="84"/>
      <c r="T33" s="84"/>
      <c r="V33" s="13"/>
      <c r="W33" s="13"/>
      <c r="X33" s="13"/>
      <c r="Y33" s="14"/>
      <c r="Z33" s="15"/>
      <c r="AA33" s="14">
        <v>2017</v>
      </c>
      <c r="AB33" s="16">
        <f>C32</f>
        <v>100</v>
      </c>
      <c r="AC33" s="17" t="e">
        <f>(AB33-AB32)/AB32*100</f>
        <v>#DIV/0!</v>
      </c>
      <c r="AD33" s="14"/>
      <c r="AE33" s="18"/>
      <c r="AF33" s="19"/>
    </row>
    <row r="34" spans="1:32" s="10" customFormat="1" ht="15" customHeight="1" x14ac:dyDescent="0.35">
      <c r="A34" s="87" t="s">
        <v>12</v>
      </c>
      <c r="B34" s="87"/>
      <c r="C34" s="87"/>
      <c r="D34" s="87"/>
      <c r="E34" s="87"/>
      <c r="F34" s="87"/>
      <c r="G34" s="87"/>
      <c r="H34" s="87"/>
      <c r="I34" s="87"/>
      <c r="J34" s="87"/>
      <c r="K34" s="87"/>
      <c r="L34" s="87"/>
      <c r="M34" s="87"/>
      <c r="N34" s="87"/>
      <c r="O34" s="87"/>
      <c r="P34" s="87"/>
      <c r="Q34" s="87"/>
      <c r="R34" s="87"/>
      <c r="S34" s="87"/>
      <c r="T34" s="87"/>
      <c r="V34" s="13"/>
      <c r="W34" s="13"/>
      <c r="X34" s="13"/>
      <c r="Y34" s="14"/>
      <c r="Z34" s="15"/>
      <c r="AA34" s="14">
        <v>2018</v>
      </c>
      <c r="AB34" s="16">
        <f>B32</f>
        <v>15398</v>
      </c>
      <c r="AC34" s="17">
        <f>(AB34-AB33)/AB33*100</f>
        <v>15297.999999999998</v>
      </c>
      <c r="AD34" s="14"/>
      <c r="AE34" s="18"/>
      <c r="AF34" s="19"/>
    </row>
    <row r="35" spans="1:32" s="10" customFormat="1" ht="21.75" customHeight="1" x14ac:dyDescent="0.35">
      <c r="A35" s="88" t="s">
        <v>11</v>
      </c>
      <c r="B35" s="88"/>
      <c r="C35" s="88"/>
      <c r="D35" s="88"/>
      <c r="E35" s="88"/>
      <c r="F35" s="88"/>
      <c r="G35" s="88"/>
      <c r="H35" s="88"/>
      <c r="I35" s="88"/>
      <c r="J35" s="88"/>
      <c r="K35" s="88"/>
      <c r="L35" s="88"/>
      <c r="M35" s="88"/>
      <c r="N35" s="88"/>
      <c r="O35" s="88"/>
      <c r="P35" s="88"/>
      <c r="Q35" s="88"/>
      <c r="R35" s="88"/>
      <c r="S35" s="88"/>
      <c r="T35" s="88"/>
      <c r="V35" s="13"/>
      <c r="W35" s="13"/>
      <c r="X35" s="13"/>
      <c r="Y35" s="14"/>
      <c r="Z35" s="15"/>
      <c r="AA35" s="14"/>
      <c r="AB35" s="14"/>
      <c r="AC35" s="14"/>
      <c r="AD35" s="14"/>
      <c r="AE35" s="18"/>
      <c r="AF35" s="19"/>
    </row>
    <row r="36" spans="1:32" s="10" customFormat="1" ht="15" customHeight="1" x14ac:dyDescent="0.35">
      <c r="A36" s="79" t="s">
        <v>13</v>
      </c>
      <c r="B36" s="79"/>
      <c r="C36" s="79"/>
      <c r="D36" s="79"/>
      <c r="E36" s="79"/>
      <c r="F36" s="79"/>
      <c r="G36" s="79"/>
      <c r="H36" s="79"/>
      <c r="I36" s="79"/>
      <c r="J36" s="79"/>
      <c r="K36" s="79"/>
      <c r="L36" s="79"/>
      <c r="M36" s="79"/>
      <c r="N36" s="79"/>
      <c r="O36" s="79"/>
      <c r="P36" s="79"/>
      <c r="Q36" s="79"/>
      <c r="R36" s="79"/>
      <c r="S36" s="79"/>
      <c r="T36" s="79"/>
      <c r="V36" s="13"/>
      <c r="W36" s="13"/>
      <c r="X36" s="13"/>
      <c r="Y36" s="14"/>
      <c r="Z36" s="15"/>
      <c r="AA36" s="14"/>
      <c r="AB36" s="14"/>
      <c r="AC36" s="14"/>
      <c r="AD36" s="14"/>
      <c r="AE36" s="18"/>
      <c r="AF36" s="19"/>
    </row>
  </sheetData>
  <mergeCells count="8">
    <mergeCell ref="A36:T36"/>
    <mergeCell ref="A15:T15"/>
    <mergeCell ref="A16:T16"/>
    <mergeCell ref="A2:T2"/>
    <mergeCell ref="A3:T3"/>
    <mergeCell ref="A33:T33"/>
    <mergeCell ref="A34:T34"/>
    <mergeCell ref="A35:T35"/>
  </mergeCells>
  <pageMargins left="0.23622047244094491" right="0.23622047244094491" top="0.74803149606299213" bottom="0.74803149606299213" header="0.31496062992125984" footer="0.31496062992125984"/>
  <pageSetup paperSize="9" scale="80" orientation="landscape" r:id="rId1"/>
  <headerFooter>
    <oddFooter>&amp;L&amp;"Trebuchet MS,Grassetto"&amp;10Statistiche Italia - IMMATRICOLAZIONI
Automobile in cifre &amp;C&amp;"Trebuchet MS,Normale"&amp;9&amp;P/&amp;N&amp;R&amp;"Trebuchet MS,Grassetto"&amp;10ANFIA - Studi e stati&amp;11stiche</oddFooter>
  </headerFooter>
  <ignoredErrors>
    <ignoredError sqref="B13 D13:G13 T13 G32 S32 B32 D32" formulaRange="1"/>
    <ignoredError sqref="C13 H13:S13 H32:R32 C32"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13.R_peso_allestim (2022-2016)</vt:lpstr>
      <vt:lpstr>13.R_peso_allestim (2015-2007)</vt:lpstr>
      <vt:lpstr>'13.R_peso_allestim (2015-2007)'!Area_stampa</vt:lpstr>
      <vt:lpstr>'13.R_peso_allestim (2022-2016)'!Area_stampa</vt:lpstr>
    </vt:vector>
  </TitlesOfParts>
  <Company>ANFIA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DUPREZ</dc:creator>
  <cp:lastModifiedBy>Giuseppe Casto</cp:lastModifiedBy>
  <cp:lastPrinted>2020-06-09T08:29:31Z</cp:lastPrinted>
  <dcterms:created xsi:type="dcterms:W3CDTF">2012-11-30T09:39:50Z</dcterms:created>
  <dcterms:modified xsi:type="dcterms:W3CDTF">2023-07-13T09:30:27Z</dcterms:modified>
</cp:coreProperties>
</file>