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.Automobile_in_Cifre\2023\StatisticheItalia\Immat\CapitoloB\DaAggiornare\"/>
    </mc:Choice>
  </mc:AlternateContent>
  <xr:revisionPtr revIDLastSave="0" documentId="13_ncr:1_{0E82CEFF-F89D-4F32-896D-CE3640E556B1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31.AB_Autobus_anno_regione" sheetId="11" r:id="rId1"/>
    <sheet name="31.AB_BusLinea_anno_regione" sheetId="13" r:id="rId2"/>
  </sheets>
  <definedNames>
    <definedName name="_xlnm.Print_Area" localSheetId="0">'31.AB_Autobus_anno_regione'!$A$1:$O$35</definedName>
    <definedName name="_xlnm.Print_Area" localSheetId="1">'31.AB_BusLinea_anno_regione'!$A$1:$O$35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3" l="1"/>
  <c r="P32" i="13"/>
  <c r="N32" i="13"/>
  <c r="L32" i="13"/>
  <c r="J32" i="13"/>
  <c r="H32" i="13"/>
  <c r="F32" i="13"/>
  <c r="D32" i="13"/>
  <c r="B31" i="13"/>
  <c r="B22" i="13"/>
  <c r="B17" i="13"/>
  <c r="B12" i="13"/>
  <c r="B22" i="11"/>
  <c r="B31" i="11"/>
  <c r="B17" i="11"/>
  <c r="B12" i="11"/>
  <c r="B32" i="13" l="1"/>
  <c r="B32" i="11"/>
  <c r="C20" i="11" s="1"/>
  <c r="C18" i="13" l="1"/>
  <c r="C15" i="13"/>
  <c r="C14" i="13"/>
  <c r="C13" i="13"/>
  <c r="C16" i="13"/>
  <c r="C20" i="13"/>
  <c r="C19" i="13"/>
  <c r="C23" i="13"/>
  <c r="C11" i="13"/>
  <c r="C21" i="13"/>
  <c r="C8" i="13"/>
  <c r="C10" i="13"/>
  <c r="C25" i="13"/>
  <c r="C27" i="13"/>
  <c r="C28" i="13"/>
  <c r="C22" i="13"/>
  <c r="C31" i="13"/>
  <c r="C24" i="13"/>
  <c r="C9" i="13"/>
  <c r="C12" i="13"/>
  <c r="C29" i="13"/>
  <c r="C17" i="13"/>
  <c r="C30" i="13"/>
  <c r="C11" i="11"/>
  <c r="C23" i="11"/>
  <c r="C24" i="11"/>
  <c r="C28" i="11"/>
  <c r="C21" i="11"/>
  <c r="C22" i="11"/>
  <c r="C13" i="11"/>
  <c r="C25" i="11"/>
  <c r="C26" i="11"/>
  <c r="C27" i="11"/>
  <c r="C14" i="11"/>
  <c r="C15" i="11"/>
  <c r="C31" i="11"/>
  <c r="C16" i="11"/>
  <c r="C12" i="11"/>
  <c r="C29" i="11"/>
  <c r="C17" i="11"/>
  <c r="C30" i="11"/>
  <c r="C8" i="11"/>
  <c r="C18" i="11"/>
  <c r="C9" i="11"/>
  <c r="C19" i="11"/>
  <c r="C10" i="11"/>
  <c r="C32" i="13" l="1"/>
  <c r="C32" i="11"/>
  <c r="F17" i="13" l="1"/>
  <c r="D31" i="13"/>
  <c r="D22" i="13"/>
  <c r="D17" i="13"/>
  <c r="D12" i="13"/>
  <c r="D31" i="11"/>
  <c r="D22" i="11"/>
  <c r="D17" i="11"/>
  <c r="D12" i="11"/>
  <c r="F31" i="13"/>
  <c r="F22" i="13"/>
  <c r="F12" i="13"/>
  <c r="F31" i="11"/>
  <c r="F22" i="11"/>
  <c r="F17" i="11"/>
  <c r="F12" i="11"/>
  <c r="R22" i="11"/>
  <c r="P22" i="11"/>
  <c r="N22" i="11"/>
  <c r="L22" i="11"/>
  <c r="J22" i="11"/>
  <c r="H22" i="11"/>
  <c r="D32" i="11" l="1"/>
  <c r="E19" i="11" s="1"/>
  <c r="G30" i="13"/>
  <c r="F32" i="11"/>
  <c r="G17" i="11" s="1"/>
  <c r="R31" i="13"/>
  <c r="P31" i="13"/>
  <c r="N31" i="13"/>
  <c r="L31" i="13"/>
  <c r="J31" i="13"/>
  <c r="H31" i="13"/>
  <c r="R22" i="13"/>
  <c r="P22" i="13"/>
  <c r="N22" i="13"/>
  <c r="L22" i="13"/>
  <c r="J22" i="13"/>
  <c r="H22" i="13"/>
  <c r="R17" i="13"/>
  <c r="P17" i="13"/>
  <c r="N17" i="13"/>
  <c r="L17" i="13"/>
  <c r="J17" i="13"/>
  <c r="H17" i="13"/>
  <c r="R12" i="13"/>
  <c r="P12" i="13"/>
  <c r="N12" i="13"/>
  <c r="L12" i="13"/>
  <c r="J12" i="13"/>
  <c r="H12" i="13"/>
  <c r="R31" i="11"/>
  <c r="P31" i="11"/>
  <c r="N31" i="11"/>
  <c r="L31" i="11"/>
  <c r="J31" i="11"/>
  <c r="H31" i="11"/>
  <c r="R17" i="11"/>
  <c r="P17" i="11"/>
  <c r="N17" i="11"/>
  <c r="L17" i="11"/>
  <c r="J17" i="11"/>
  <c r="H17" i="11"/>
  <c r="R12" i="11"/>
  <c r="P12" i="11"/>
  <c r="N12" i="11"/>
  <c r="L12" i="11"/>
  <c r="J12" i="11"/>
  <c r="H12" i="11"/>
  <c r="E20" i="11" l="1"/>
  <c r="E23" i="11"/>
  <c r="E21" i="11"/>
  <c r="E12" i="11"/>
  <c r="E9" i="11"/>
  <c r="E24" i="11"/>
  <c r="E14" i="11"/>
  <c r="E29" i="11"/>
  <c r="E16" i="11"/>
  <c r="E30" i="11"/>
  <c r="E13" i="11"/>
  <c r="E27" i="11"/>
  <c r="E10" i="11"/>
  <c r="E26" i="11"/>
  <c r="E11" i="11"/>
  <c r="E8" i="11"/>
  <c r="E17" i="11"/>
  <c r="E28" i="11"/>
  <c r="E12" i="13"/>
  <c r="E30" i="13"/>
  <c r="E17" i="13"/>
  <c r="E31" i="13"/>
  <c r="E16" i="13"/>
  <c r="E15" i="13"/>
  <c r="E29" i="13"/>
  <c r="E14" i="13"/>
  <c r="E13" i="13"/>
  <c r="E27" i="13"/>
  <c r="E25" i="13"/>
  <c r="E24" i="13"/>
  <c r="E10" i="13"/>
  <c r="E28" i="13"/>
  <c r="E8" i="13"/>
  <c r="E11" i="13"/>
  <c r="E9" i="13"/>
  <c r="E21" i="13"/>
  <c r="E19" i="13"/>
  <c r="E18" i="13"/>
  <c r="E22" i="13"/>
  <c r="E20" i="13"/>
  <c r="E23" i="13"/>
  <c r="E25" i="11"/>
  <c r="E18" i="11"/>
  <c r="E15" i="11"/>
  <c r="E22" i="11"/>
  <c r="E31" i="11"/>
  <c r="G23" i="13"/>
  <c r="G20" i="13"/>
  <c r="G9" i="13"/>
  <c r="G15" i="13"/>
  <c r="G25" i="13"/>
  <c r="G28" i="13"/>
  <c r="G16" i="13"/>
  <c r="G24" i="13"/>
  <c r="G29" i="13"/>
  <c r="G11" i="13"/>
  <c r="G14" i="13"/>
  <c r="G12" i="13"/>
  <c r="G18" i="13"/>
  <c r="G17" i="13"/>
  <c r="G27" i="13"/>
  <c r="G31" i="13"/>
  <c r="G19" i="13"/>
  <c r="G8" i="13"/>
  <c r="G22" i="13"/>
  <c r="G13" i="13"/>
  <c r="G10" i="13"/>
  <c r="G21" i="13"/>
  <c r="G22" i="11"/>
  <c r="G31" i="11"/>
  <c r="G24" i="11"/>
  <c r="G11" i="11"/>
  <c r="G23" i="11"/>
  <c r="G30" i="11"/>
  <c r="G16" i="11"/>
  <c r="G9" i="11"/>
  <c r="G29" i="11"/>
  <c r="G15" i="11"/>
  <c r="G10" i="11"/>
  <c r="G8" i="11"/>
  <c r="G28" i="11"/>
  <c r="G21" i="11"/>
  <c r="G14" i="11"/>
  <c r="G27" i="11"/>
  <c r="G20" i="11"/>
  <c r="G13" i="11"/>
  <c r="G26" i="11"/>
  <c r="G19" i="11"/>
  <c r="G25" i="11"/>
  <c r="G18" i="11"/>
  <c r="G12" i="11"/>
  <c r="R32" i="11"/>
  <c r="S31" i="11" s="1"/>
  <c r="P32" i="11"/>
  <c r="N32" i="11"/>
  <c r="L32" i="11"/>
  <c r="J32" i="11"/>
  <c r="H32" i="11"/>
  <c r="I12" i="11" s="1"/>
  <c r="I31" i="13"/>
  <c r="G32" i="13" l="1"/>
  <c r="E32" i="13"/>
  <c r="E32" i="11"/>
  <c r="G32" i="11"/>
  <c r="S31" i="13"/>
  <c r="Q31" i="13"/>
  <c r="O31" i="13"/>
  <c r="M31" i="13"/>
  <c r="K31" i="13"/>
  <c r="S30" i="13"/>
  <c r="M30" i="13"/>
  <c r="K30" i="13"/>
  <c r="I30" i="13"/>
  <c r="S29" i="13"/>
  <c r="Q29" i="13"/>
  <c r="O29" i="13"/>
  <c r="M29" i="13"/>
  <c r="K29" i="13"/>
  <c r="I29" i="13"/>
  <c r="S28" i="13"/>
  <c r="Q28" i="13"/>
  <c r="O28" i="13"/>
  <c r="M28" i="13"/>
  <c r="K28" i="13"/>
  <c r="I28" i="13"/>
  <c r="S27" i="13"/>
  <c r="Q27" i="13"/>
  <c r="O27" i="13"/>
  <c r="M27" i="13"/>
  <c r="K27" i="13"/>
  <c r="I27" i="13"/>
  <c r="S26" i="13"/>
  <c r="Q26" i="13"/>
  <c r="S25" i="13"/>
  <c r="Q25" i="13"/>
  <c r="O25" i="13"/>
  <c r="M25" i="13"/>
  <c r="K25" i="13"/>
  <c r="I25" i="13"/>
  <c r="S24" i="13"/>
  <c r="O24" i="13"/>
  <c r="K24" i="13"/>
  <c r="I24" i="13"/>
  <c r="S23" i="13"/>
  <c r="Q23" i="13"/>
  <c r="O23" i="13"/>
  <c r="M23" i="13"/>
  <c r="K23" i="13"/>
  <c r="I23" i="13"/>
  <c r="S22" i="13"/>
  <c r="Q22" i="13"/>
  <c r="O22" i="13"/>
  <c r="M22" i="13"/>
  <c r="K22" i="13"/>
  <c r="I22" i="13"/>
  <c r="S21" i="13"/>
  <c r="Q21" i="13"/>
  <c r="O21" i="13"/>
  <c r="M21" i="13"/>
  <c r="K21" i="13"/>
  <c r="I21" i="13"/>
  <c r="S20" i="13"/>
  <c r="Q20" i="13"/>
  <c r="M20" i="13"/>
  <c r="S19" i="13"/>
  <c r="Q19" i="13"/>
  <c r="O19" i="13"/>
  <c r="M19" i="13"/>
  <c r="K19" i="13"/>
  <c r="I19" i="13"/>
  <c r="S18" i="13"/>
  <c r="Q18" i="13"/>
  <c r="O18" i="13"/>
  <c r="M18" i="13"/>
  <c r="K18" i="13"/>
  <c r="I18" i="13"/>
  <c r="S17" i="13"/>
  <c r="Q17" i="13"/>
  <c r="O17" i="13"/>
  <c r="M17" i="13"/>
  <c r="K17" i="13"/>
  <c r="I17" i="13"/>
  <c r="S16" i="13"/>
  <c r="Q16" i="13"/>
  <c r="O16" i="13"/>
  <c r="M16" i="13"/>
  <c r="K16" i="13"/>
  <c r="I16" i="13"/>
  <c r="S15" i="13"/>
  <c r="Q15" i="13"/>
  <c r="O15" i="13"/>
  <c r="M15" i="13"/>
  <c r="K15" i="13"/>
  <c r="I15" i="13"/>
  <c r="S14" i="13"/>
  <c r="Q14" i="13"/>
  <c r="O14" i="13"/>
  <c r="M14" i="13"/>
  <c r="K14" i="13"/>
  <c r="I14" i="13"/>
  <c r="S13" i="13"/>
  <c r="Q13" i="13"/>
  <c r="O13" i="13"/>
  <c r="M13" i="13"/>
  <c r="K13" i="13"/>
  <c r="I13" i="13"/>
  <c r="S12" i="13"/>
  <c r="Q12" i="13"/>
  <c r="O12" i="13"/>
  <c r="M12" i="13"/>
  <c r="K12" i="13"/>
  <c r="K32" i="13" s="1"/>
  <c r="I12" i="13"/>
  <c r="I32" i="13" s="1"/>
  <c r="S11" i="13"/>
  <c r="Q11" i="13"/>
  <c r="O11" i="13"/>
  <c r="M11" i="13"/>
  <c r="K11" i="13"/>
  <c r="I11" i="13"/>
  <c r="S10" i="13"/>
  <c r="Q10" i="13"/>
  <c r="O10" i="13"/>
  <c r="M10" i="13"/>
  <c r="K10" i="13"/>
  <c r="I10" i="13"/>
  <c r="Q9" i="13"/>
  <c r="M9" i="13"/>
  <c r="K9" i="13"/>
  <c r="S8" i="13"/>
  <c r="Q8" i="13"/>
  <c r="O8" i="13"/>
  <c r="M8" i="13"/>
  <c r="K8" i="13"/>
  <c r="I8" i="13"/>
  <c r="S8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O8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M8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S32" i="13" l="1"/>
  <c r="Q32" i="13"/>
  <c r="O32" i="13"/>
  <c r="M32" i="13"/>
  <c r="S32" i="11"/>
  <c r="Q32" i="11"/>
  <c r="O32" i="11"/>
  <c r="M32" i="11"/>
  <c r="K14" i="11"/>
  <c r="I28" i="11"/>
  <c r="I15" i="11"/>
  <c r="I22" i="11"/>
  <c r="I25" i="11"/>
  <c r="K28" i="11"/>
  <c r="I21" i="11"/>
  <c r="I13" i="11"/>
  <c r="I23" i="11"/>
  <c r="K12" i="11"/>
  <c r="K22" i="11"/>
  <c r="I16" i="11"/>
  <c r="K19" i="11"/>
  <c r="I26" i="11"/>
  <c r="I17" i="11"/>
  <c r="I31" i="11"/>
  <c r="I27" i="11"/>
  <c r="I30" i="11"/>
  <c r="I9" i="11"/>
  <c r="I19" i="11"/>
  <c r="I24" i="11"/>
  <c r="K25" i="11"/>
  <c r="K15" i="11" l="1"/>
  <c r="K18" i="11"/>
  <c r="K29" i="11"/>
  <c r="K10" i="11"/>
  <c r="I20" i="11"/>
  <c r="K11" i="11"/>
  <c r="K26" i="11"/>
  <c r="I8" i="11"/>
  <c r="I32" i="11"/>
  <c r="K24" i="11"/>
  <c r="I18" i="11"/>
  <c r="K16" i="11"/>
  <c r="K31" i="11"/>
  <c r="K21" i="11"/>
  <c r="K20" i="11"/>
  <c r="K9" i="11"/>
  <c r="K30" i="11"/>
  <c r="K23" i="11"/>
  <c r="K27" i="11"/>
  <c r="I10" i="11"/>
  <c r="I14" i="11"/>
  <c r="I29" i="11"/>
  <c r="I11" i="11"/>
  <c r="K13" i="11"/>
  <c r="K17" i="11"/>
  <c r="K8" i="11"/>
  <c r="K32" i="11" l="1"/>
</calcChain>
</file>

<file path=xl/sharedStrings.xml><?xml version="1.0" encoding="utf-8"?>
<sst xmlns="http://schemas.openxmlformats.org/spreadsheetml/2006/main" count="102" uniqueCount="37">
  <si>
    <t>%</t>
  </si>
  <si>
    <t>PIEMONTE</t>
  </si>
  <si>
    <t>LOMBARDIA</t>
  </si>
  <si>
    <t>LIGURIA</t>
  </si>
  <si>
    <t>VENETO</t>
  </si>
  <si>
    <t>TOSCANA</t>
  </si>
  <si>
    <t>MARCHE</t>
  </si>
  <si>
    <t>UMBRIA</t>
  </si>
  <si>
    <t>LAZIO</t>
  </si>
  <si>
    <t>ABRUZZO</t>
  </si>
  <si>
    <t>BASILICATA</t>
  </si>
  <si>
    <t>CAMPANIA</t>
  </si>
  <si>
    <t>MOLISE</t>
  </si>
  <si>
    <t>PUGLIA</t>
  </si>
  <si>
    <t>CALABRIA</t>
  </si>
  <si>
    <t>SICILIA</t>
  </si>
  <si>
    <t>SARDEGNA</t>
  </si>
  <si>
    <t>EMILIA ROMAGNA</t>
  </si>
  <si>
    <t>VALLE D'AOSTA</t>
  </si>
  <si>
    <t>TRENTINO ALTO ADIGE</t>
  </si>
  <si>
    <t>FRIULI VENEZIA GIULIA</t>
  </si>
  <si>
    <r>
      <t xml:space="preserve">Regioni / </t>
    </r>
    <r>
      <rPr>
        <i/>
        <sz val="9"/>
        <color theme="1" tint="0.14999847407452621"/>
        <rFont val="Trebuchet MS"/>
        <family val="2"/>
      </rPr>
      <t>Regions</t>
    </r>
  </si>
  <si>
    <r>
      <t xml:space="preserve">TOTALE / </t>
    </r>
    <r>
      <rPr>
        <b/>
        <i/>
        <sz val="9"/>
        <color theme="1" tint="0.14999847407452621"/>
        <rFont val="Trebuchet MS"/>
        <family val="2"/>
      </rPr>
      <t>TOTAL</t>
    </r>
  </si>
  <si>
    <r>
      <t xml:space="preserve">* Dati provvisori </t>
    </r>
    <r>
      <rPr>
        <i/>
        <sz val="9"/>
        <color theme="1" tint="0.14999847407452621"/>
        <rFont val="Trebuchet MS"/>
        <family val="2"/>
      </rPr>
      <t>/ * Provisional data</t>
    </r>
  </si>
  <si>
    <r>
      <t xml:space="preserve">Tot. Linea
</t>
    </r>
    <r>
      <rPr>
        <i/>
        <sz val="9"/>
        <color theme="1" tint="0.14999847407452621"/>
        <rFont val="Trebuchet MS"/>
        <family val="2"/>
      </rPr>
      <t>Total Line</t>
    </r>
  </si>
  <si>
    <r>
      <t xml:space="preserve">Totale NORD-OVEST /
</t>
    </r>
    <r>
      <rPr>
        <i/>
        <sz val="9"/>
        <color theme="1" tint="0.14999847407452621"/>
        <rFont val="Trebuchet MS"/>
        <family val="2"/>
      </rPr>
      <t>Total NORTH-WEST</t>
    </r>
  </si>
  <si>
    <r>
      <t xml:space="preserve">Totale NORD-EST /
</t>
    </r>
    <r>
      <rPr>
        <i/>
        <sz val="9"/>
        <color theme="1" tint="0.14999847407452621"/>
        <rFont val="Trebuchet MS"/>
        <family val="2"/>
      </rPr>
      <t>Total NORTH-EAST</t>
    </r>
  </si>
  <si>
    <r>
      <t xml:space="preserve">Totale CENTRO /
</t>
    </r>
    <r>
      <rPr>
        <i/>
        <sz val="9"/>
        <color theme="1" tint="0.14999847407452621"/>
        <rFont val="Trebuchet MS"/>
        <family val="2"/>
      </rPr>
      <t>Total CENTER</t>
    </r>
  </si>
  <si>
    <r>
      <t xml:space="preserve">Totale SUD-ISOLE /
</t>
    </r>
    <r>
      <rPr>
        <i/>
        <sz val="9"/>
        <color theme="1" tint="0.14999847407452621"/>
        <rFont val="Trebuchet MS"/>
        <family val="2"/>
      </rPr>
      <t>Total SOUTH-ISLANDS</t>
    </r>
  </si>
  <si>
    <r>
      <t xml:space="preserve">Totale
</t>
    </r>
    <r>
      <rPr>
        <i/>
        <sz val="9"/>
        <color theme="1" tint="0.14999847407452621"/>
        <rFont val="Trebuchet MS"/>
        <family val="2"/>
      </rPr>
      <t>Total</t>
    </r>
  </si>
  <si>
    <t>NEW BUS REGISTRATIONS - ANNUAL TREND BY REGION</t>
  </si>
  <si>
    <t>IMMATRICOLAZIONI - AUTOBUS DI LINEA - ANDAMENTO ANNUALE PER REGIONE</t>
  </si>
  <si>
    <t>NEW BUS LINE REGISTRATIONS - ANNUAL TREND BY REGION</t>
  </si>
  <si>
    <t>IMMATRICOLAZIONI AUTOBUS - ANDAMENTO ANNUALE PER REGIONE</t>
  </si>
  <si>
    <t>2022*</t>
  </si>
  <si>
    <t>Nota - Elaborazioni Anfia su dati del Ministero dei Trasporti presenti in archivio al 30/04/2023 (Aut. Min.D07161/H4).</t>
  </si>
  <si>
    <t>Note - Prepared by Anfia on Ministry of Transports data as of April 30,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</si>
</sst>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3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b/>
      <sz val="9"/>
      <color indexed="8"/>
      <name val="Trebuchet MS"/>
      <family val="2"/>
    </font>
    <font>
      <sz val="8"/>
      <name val="Trebuchet MS"/>
      <family val="2"/>
    </font>
    <font>
      <i/>
      <sz val="8"/>
      <color theme="1" tint="0.14999847407452621"/>
      <name val="Trebuchet MS"/>
      <family val="2"/>
    </font>
    <font>
      <b/>
      <i/>
      <sz val="9"/>
      <color theme="1" tint="0.14999847407452621"/>
      <name val="Trebuchet MS"/>
      <family val="2"/>
    </font>
    <font>
      <i/>
      <sz val="11"/>
      <color theme="1" tint="0.14999847407452621"/>
      <name val="Trebuchet MS"/>
      <family val="2"/>
    </font>
    <font>
      <i/>
      <sz val="9"/>
      <color theme="1" tint="0.14999847407452621"/>
      <name val="Trebuchet MS"/>
      <family val="2"/>
    </font>
    <font>
      <sz val="9"/>
      <color indexed="8"/>
      <name val="Calibri"/>
      <family val="2"/>
    </font>
    <font>
      <sz val="9"/>
      <color indexed="8"/>
      <name val="Trebuchet MS"/>
      <family val="2"/>
    </font>
    <font>
      <sz val="9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21" fillId="25" borderId="1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0" applyFont="1"/>
    <xf numFmtId="41" fontId="29" fillId="26" borderId="17" xfId="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41" fontId="21" fillId="0" borderId="10" xfId="0" applyNumberFormat="1" applyFont="1" applyBorder="1" applyAlignment="1">
      <alignment vertical="center"/>
    </xf>
    <xf numFmtId="164" fontId="29" fillId="26" borderId="17" xfId="0" applyNumberFormat="1" applyFont="1" applyFill="1" applyBorder="1" applyAlignment="1">
      <alignment horizontal="right" vertical="center"/>
    </xf>
    <xf numFmtId="164" fontId="21" fillId="0" borderId="10" xfId="0" applyNumberFormat="1" applyFont="1" applyBorder="1" applyAlignment="1">
      <alignment vertical="center"/>
    </xf>
    <xf numFmtId="0" fontId="19" fillId="0" borderId="0" xfId="0" applyFont="1"/>
    <xf numFmtId="0" fontId="25" fillId="0" borderId="0" xfId="0" applyFont="1"/>
    <xf numFmtId="0" fontId="28" fillId="0" borderId="18" xfId="0" applyFont="1" applyBorder="1" applyAlignment="1">
      <alignment horizontal="left" vertical="center" indent="1"/>
    </xf>
    <xf numFmtId="41" fontId="28" fillId="0" borderId="18" xfId="0" applyNumberFormat="1" applyFont="1" applyBorder="1" applyAlignment="1">
      <alignment vertical="center"/>
    </xf>
    <xf numFmtId="164" fontId="28" fillId="0" borderId="18" xfId="0" applyNumberFormat="1" applyFont="1" applyBorder="1" applyAlignment="1">
      <alignment vertical="center"/>
    </xf>
    <xf numFmtId="0" fontId="28" fillId="0" borderId="17" xfId="0" applyFont="1" applyBorder="1" applyAlignment="1">
      <alignment horizontal="left" vertical="center" indent="1"/>
    </xf>
    <xf numFmtId="41" fontId="28" fillId="0" borderId="17" xfId="0" applyNumberFormat="1" applyFont="1" applyBorder="1" applyAlignment="1">
      <alignment vertical="center"/>
    </xf>
    <xf numFmtId="164" fontId="28" fillId="0" borderId="17" xfId="0" applyNumberFormat="1" applyFont="1" applyBorder="1" applyAlignment="1">
      <alignment vertical="center"/>
    </xf>
    <xf numFmtId="0" fontId="28" fillId="0" borderId="19" xfId="0" applyFont="1" applyBorder="1" applyAlignment="1">
      <alignment horizontal="left" vertical="center" indent="1"/>
    </xf>
    <xf numFmtId="41" fontId="28" fillId="0" borderId="19" xfId="0" applyNumberFormat="1" applyFont="1" applyBorder="1" applyAlignment="1">
      <alignment vertical="center"/>
    </xf>
    <xf numFmtId="164" fontId="28" fillId="0" borderId="19" xfId="0" applyNumberFormat="1" applyFont="1" applyBorder="1" applyAlignment="1">
      <alignment vertical="center"/>
    </xf>
    <xf numFmtId="41" fontId="29" fillId="26" borderId="19" xfId="0" applyNumberFormat="1" applyFont="1" applyFill="1" applyBorder="1" applyAlignment="1">
      <alignment horizontal="right" vertical="center"/>
    </xf>
    <xf numFmtId="164" fontId="29" fillId="26" borderId="19" xfId="0" applyNumberFormat="1" applyFont="1" applyFill="1" applyBorder="1" applyAlignment="1">
      <alignment horizontal="right" vertical="center"/>
    </xf>
    <xf numFmtId="0" fontId="28" fillId="25" borderId="1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4" fontId="28" fillId="0" borderId="14" xfId="0" applyNumberFormat="1" applyFont="1" applyBorder="1" applyAlignment="1">
      <alignment vertical="center"/>
    </xf>
    <xf numFmtId="164" fontId="28" fillId="0" borderId="20" xfId="0" applyNumberFormat="1" applyFont="1" applyBorder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left" vertical="center"/>
    </xf>
    <xf numFmtId="0" fontId="20" fillId="24" borderId="16" xfId="0" applyFont="1" applyFill="1" applyBorder="1" applyAlignment="1">
      <alignment horizontal="left" vertical="center"/>
    </xf>
    <xf numFmtId="0" fontId="20" fillId="24" borderId="15" xfId="0" applyFont="1" applyFill="1" applyBorder="1" applyAlignment="1">
      <alignment horizontal="left" vertical="center"/>
    </xf>
    <xf numFmtId="0" fontId="20" fillId="24" borderId="12" xfId="0" applyFont="1" applyFill="1" applyBorder="1" applyAlignment="1">
      <alignment horizontal="center" vertic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 2 2" xfId="30" xr:uid="{00000000-0005-0000-0000-00001E000000}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1083367</xdr:colOff>
      <xdr:row>3</xdr:row>
      <xdr:rowOff>15347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A9F68794-23BC-461C-857C-D48B4707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64317" cy="65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1083367</xdr:colOff>
      <xdr:row>3</xdr:row>
      <xdr:rowOff>15347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B5A52F5B-365D-4BBA-855E-B8486EED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64317" cy="65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CD27-9979-4EE9-B5A2-4127F90859AF}">
  <sheetPr>
    <pageSetUpPr fitToPage="1"/>
  </sheetPr>
  <dimension ref="A1:S35"/>
  <sheetViews>
    <sheetView showGridLines="0" tabSelected="1" zoomScaleNormal="100" workbookViewId="0">
      <pane ySplit="7" topLeftCell="A8" activePane="bottomLeft" state="frozen"/>
      <selection activeCell="E37" sqref="E37"/>
      <selection pane="bottomLeft" activeCell="B2" sqref="B2"/>
    </sheetView>
  </sheetViews>
  <sheetFormatPr defaultRowHeight="15" x14ac:dyDescent="0.25"/>
  <cols>
    <col min="1" max="1" width="24.7109375" customWidth="1"/>
    <col min="2" max="7" width="8" customWidth="1"/>
    <col min="8" max="8" width="10.7109375" customWidth="1"/>
    <col min="9" max="9" width="6.7109375" bestFit="1" customWidth="1"/>
    <col min="10" max="10" width="10.7109375" customWidth="1"/>
    <col min="11" max="11" width="6.7109375" bestFit="1" customWidth="1"/>
    <col min="12" max="12" width="10.7109375" customWidth="1"/>
    <col min="13" max="13" width="6.7109375" bestFit="1" customWidth="1"/>
    <col min="14" max="14" width="10.7109375" customWidth="1"/>
    <col min="15" max="15" width="6.7109375" bestFit="1" customWidth="1"/>
    <col min="16" max="16" width="10.7109375" customWidth="1"/>
    <col min="17" max="17" width="6.7109375" bestFit="1" customWidth="1"/>
    <col min="18" max="18" width="10.7109375" customWidth="1"/>
    <col min="19" max="19" width="6.7109375" bestFit="1" customWidth="1"/>
  </cols>
  <sheetData>
    <row r="1" spans="1:19" ht="17.25" customHeight="1" x14ac:dyDescent="0.25"/>
    <row r="2" spans="1:19" ht="17.25" customHeight="1" x14ac:dyDescent="0.3">
      <c r="B2" s="25" t="s">
        <v>33</v>
      </c>
      <c r="C2" s="25"/>
      <c r="D2" s="25" t="s">
        <v>33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9" ht="17.25" customHeight="1" x14ac:dyDescent="0.3">
      <c r="B3" s="26" t="s">
        <v>30</v>
      </c>
      <c r="C3" s="26"/>
      <c r="D3" s="26" t="s">
        <v>30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9" ht="17.25" customHeight="1" x14ac:dyDescent="0.25">
      <c r="H4" s="2"/>
      <c r="I4" s="2"/>
      <c r="J4" s="2"/>
      <c r="K4" s="2"/>
      <c r="L4" s="2"/>
      <c r="N4" s="2"/>
      <c r="P4" s="2"/>
      <c r="R4" s="2"/>
    </row>
    <row r="5" spans="1:19" ht="15" customHeight="1" x14ac:dyDescent="0.25">
      <c r="A5" s="33" t="s">
        <v>21</v>
      </c>
      <c r="B5" s="29" t="s">
        <v>34</v>
      </c>
      <c r="C5" s="30"/>
      <c r="D5" s="29">
        <v>2021</v>
      </c>
      <c r="E5" s="30"/>
      <c r="F5" s="36">
        <v>2020</v>
      </c>
      <c r="G5" s="30"/>
      <c r="H5" s="36">
        <v>2019</v>
      </c>
      <c r="I5" s="30"/>
      <c r="J5" s="36">
        <v>2018</v>
      </c>
      <c r="K5" s="30"/>
      <c r="L5" s="36">
        <v>2017</v>
      </c>
      <c r="M5" s="30"/>
      <c r="N5" s="36">
        <v>2016</v>
      </c>
      <c r="O5" s="30"/>
      <c r="P5" s="36">
        <v>2015</v>
      </c>
      <c r="Q5" s="30"/>
      <c r="R5" s="36">
        <v>2014</v>
      </c>
      <c r="S5" s="30"/>
    </row>
    <row r="6" spans="1:19" ht="15" customHeight="1" x14ac:dyDescent="0.25">
      <c r="A6" s="34"/>
      <c r="B6" s="31" t="s">
        <v>29</v>
      </c>
      <c r="C6" s="31" t="s">
        <v>0</v>
      </c>
      <c r="D6" s="31" t="s">
        <v>29</v>
      </c>
      <c r="E6" s="31" t="s">
        <v>0</v>
      </c>
      <c r="F6" s="31" t="s">
        <v>29</v>
      </c>
      <c r="G6" s="31" t="s">
        <v>0</v>
      </c>
      <c r="H6" s="31" t="s">
        <v>29</v>
      </c>
      <c r="I6" s="31" t="s">
        <v>0</v>
      </c>
      <c r="J6" s="31" t="s">
        <v>29</v>
      </c>
      <c r="K6" s="31" t="s">
        <v>0</v>
      </c>
      <c r="L6" s="31" t="s">
        <v>29</v>
      </c>
      <c r="M6" s="31" t="s">
        <v>0</v>
      </c>
      <c r="N6" s="31" t="s">
        <v>29</v>
      </c>
      <c r="O6" s="31" t="s">
        <v>0</v>
      </c>
      <c r="P6" s="31" t="s">
        <v>29</v>
      </c>
      <c r="Q6" s="31" t="s">
        <v>0</v>
      </c>
      <c r="R6" s="31" t="s">
        <v>29</v>
      </c>
      <c r="S6" s="31" t="s">
        <v>0</v>
      </c>
    </row>
    <row r="7" spans="1:19" x14ac:dyDescent="0.25">
      <c r="A7" s="35"/>
      <c r="B7" s="31"/>
      <c r="C7" s="31"/>
      <c r="D7" s="31"/>
      <c r="E7" s="31"/>
      <c r="F7" s="31"/>
      <c r="G7" s="31"/>
      <c r="H7" s="31"/>
      <c r="I7" s="31"/>
      <c r="J7" s="32"/>
      <c r="K7" s="31"/>
      <c r="L7" s="32"/>
      <c r="M7" s="31"/>
      <c r="N7" s="32"/>
      <c r="O7" s="31"/>
      <c r="P7" s="32"/>
      <c r="Q7" s="31"/>
      <c r="R7" s="32"/>
      <c r="S7" s="31"/>
    </row>
    <row r="8" spans="1:19" x14ac:dyDescent="0.25">
      <c r="A8" s="11" t="s">
        <v>1</v>
      </c>
      <c r="B8" s="12">
        <v>230</v>
      </c>
      <c r="C8" s="13">
        <f t="shared" ref="C8:C11" si="0">B8/B$32*100</f>
        <v>7.1406395529338713</v>
      </c>
      <c r="D8" s="12">
        <v>170</v>
      </c>
      <c r="E8" s="13">
        <f t="shared" ref="E8:E11" si="1">D8/D$32*100</f>
        <v>5.0974512743628182</v>
      </c>
      <c r="F8" s="12">
        <v>141</v>
      </c>
      <c r="G8" s="13">
        <f t="shared" ref="G8:G11" si="2">F8/F$32*100</f>
        <v>4.4747699143129163</v>
      </c>
      <c r="H8" s="12">
        <v>351</v>
      </c>
      <c r="I8" s="13">
        <f t="shared" ref="I8:I31" si="3">H8/H$32*100</f>
        <v>8.0228571428571431</v>
      </c>
      <c r="J8" s="12">
        <v>145</v>
      </c>
      <c r="K8" s="13">
        <f t="shared" ref="K8:K31" si="4">J8/J$32*100</f>
        <v>3.225806451612903</v>
      </c>
      <c r="L8" s="12">
        <v>165</v>
      </c>
      <c r="M8" s="13">
        <f>L8/L$32*100</f>
        <v>4.814706740589437</v>
      </c>
      <c r="N8" s="12">
        <v>140</v>
      </c>
      <c r="O8" s="13">
        <f>N8/N$32*100</f>
        <v>4.8797490414778668</v>
      </c>
      <c r="P8" s="12">
        <v>151</v>
      </c>
      <c r="Q8" s="13">
        <f>P8/P$32*100</f>
        <v>6.3418731625367482</v>
      </c>
      <c r="R8" s="12">
        <v>109</v>
      </c>
      <c r="S8" s="13">
        <f>R8/R$32*100</f>
        <v>5.3248656570591111</v>
      </c>
    </row>
    <row r="9" spans="1:19" x14ac:dyDescent="0.25">
      <c r="A9" s="14" t="s">
        <v>18</v>
      </c>
      <c r="B9" s="15">
        <v>4</v>
      </c>
      <c r="C9" s="16">
        <f t="shared" si="0"/>
        <v>0.12418503570319776</v>
      </c>
      <c r="D9" s="15">
        <v>18</v>
      </c>
      <c r="E9" s="16">
        <f t="shared" si="1"/>
        <v>0.53973013493253374</v>
      </c>
      <c r="F9" s="15">
        <v>17</v>
      </c>
      <c r="G9" s="16">
        <f t="shared" si="2"/>
        <v>0.53951126626467794</v>
      </c>
      <c r="H9" s="15">
        <v>13</v>
      </c>
      <c r="I9" s="16">
        <f t="shared" si="3"/>
        <v>0.29714285714285715</v>
      </c>
      <c r="J9" s="15">
        <v>22</v>
      </c>
      <c r="K9" s="16">
        <f t="shared" si="4"/>
        <v>0.48943270300333702</v>
      </c>
      <c r="L9" s="15">
        <v>31</v>
      </c>
      <c r="M9" s="16">
        <f t="shared" ref="M9:S31" si="5">L9/L$32*100</f>
        <v>0.9045812664137729</v>
      </c>
      <c r="N9" s="15">
        <v>18</v>
      </c>
      <c r="O9" s="16">
        <f t="shared" si="5"/>
        <v>0.62739630533286861</v>
      </c>
      <c r="P9" s="15">
        <v>16</v>
      </c>
      <c r="Q9" s="16">
        <f t="shared" si="5"/>
        <v>0.67198656026879466</v>
      </c>
      <c r="R9" s="15">
        <v>10</v>
      </c>
      <c r="S9" s="16">
        <f t="shared" si="5"/>
        <v>0.48851978505129456</v>
      </c>
    </row>
    <row r="10" spans="1:19" x14ac:dyDescent="0.25">
      <c r="A10" s="14" t="s">
        <v>2</v>
      </c>
      <c r="B10" s="15">
        <v>423</v>
      </c>
      <c r="C10" s="16">
        <f t="shared" si="0"/>
        <v>13.132567525613165</v>
      </c>
      <c r="D10" s="15">
        <v>244</v>
      </c>
      <c r="E10" s="16">
        <f t="shared" si="1"/>
        <v>7.3163418290854567</v>
      </c>
      <c r="F10" s="15">
        <v>277</v>
      </c>
      <c r="G10" s="16">
        <f t="shared" si="2"/>
        <v>8.7908600444303389</v>
      </c>
      <c r="H10" s="15">
        <v>511</v>
      </c>
      <c r="I10" s="16">
        <f t="shared" si="3"/>
        <v>11.68</v>
      </c>
      <c r="J10" s="15">
        <v>829</v>
      </c>
      <c r="K10" s="16">
        <f t="shared" si="4"/>
        <v>18.442714126807562</v>
      </c>
      <c r="L10" s="15">
        <v>565</v>
      </c>
      <c r="M10" s="16">
        <f t="shared" si="5"/>
        <v>16.486723081412315</v>
      </c>
      <c r="N10" s="15">
        <v>286</v>
      </c>
      <c r="O10" s="16">
        <f t="shared" si="5"/>
        <v>9.9686301847333567</v>
      </c>
      <c r="P10" s="15">
        <v>420</v>
      </c>
      <c r="Q10" s="16">
        <f t="shared" si="5"/>
        <v>17.639647207055859</v>
      </c>
      <c r="R10" s="15">
        <v>380</v>
      </c>
      <c r="S10" s="16">
        <f t="shared" si="5"/>
        <v>18.563751831949194</v>
      </c>
    </row>
    <row r="11" spans="1:19" x14ac:dyDescent="0.25">
      <c r="A11" s="17" t="s">
        <v>3</v>
      </c>
      <c r="B11" s="18">
        <v>107</v>
      </c>
      <c r="C11" s="19">
        <f t="shared" si="0"/>
        <v>3.3219497050605402</v>
      </c>
      <c r="D11" s="18">
        <v>79</v>
      </c>
      <c r="E11" s="19">
        <f t="shared" si="1"/>
        <v>2.368815592203898</v>
      </c>
      <c r="F11" s="18">
        <v>117</v>
      </c>
      <c r="G11" s="19">
        <f t="shared" si="2"/>
        <v>3.7131069501745473</v>
      </c>
      <c r="H11" s="18">
        <v>221</v>
      </c>
      <c r="I11" s="19">
        <f t="shared" si="3"/>
        <v>5.0514285714285716</v>
      </c>
      <c r="J11" s="18">
        <v>92</v>
      </c>
      <c r="K11" s="19">
        <f t="shared" si="4"/>
        <v>2.0467185761957731</v>
      </c>
      <c r="L11" s="18">
        <v>102</v>
      </c>
      <c r="M11" s="19">
        <f t="shared" si="5"/>
        <v>2.9763641669098337</v>
      </c>
      <c r="N11" s="18">
        <v>112</v>
      </c>
      <c r="O11" s="19">
        <f t="shared" si="5"/>
        <v>3.9037992331822937</v>
      </c>
      <c r="P11" s="18">
        <v>30</v>
      </c>
      <c r="Q11" s="19">
        <f t="shared" si="5"/>
        <v>1.2599748005039899</v>
      </c>
      <c r="R11" s="18">
        <v>49</v>
      </c>
      <c r="S11" s="19">
        <f t="shared" si="5"/>
        <v>2.3937469467513433</v>
      </c>
    </row>
    <row r="12" spans="1:19" ht="30" x14ac:dyDescent="0.25">
      <c r="A12" s="5" t="s">
        <v>25</v>
      </c>
      <c r="B12" s="6">
        <f>B8+B9+B10+B11</f>
        <v>764</v>
      </c>
      <c r="C12" s="8">
        <f>B12/B$32*100</f>
        <v>23.719341819310774</v>
      </c>
      <c r="D12" s="6">
        <f>D8+D9+D10+D11</f>
        <v>511</v>
      </c>
      <c r="E12" s="8">
        <f>D12/D$32*100</f>
        <v>15.322338830584709</v>
      </c>
      <c r="F12" s="6">
        <f>F8+F9+F10+F11</f>
        <v>552</v>
      </c>
      <c r="G12" s="8">
        <f>F12/F$32*100</f>
        <v>17.518248175182482</v>
      </c>
      <c r="H12" s="6">
        <f>H8+H9+H10+H11</f>
        <v>1096</v>
      </c>
      <c r="I12" s="8">
        <f>H12/H$32*100</f>
        <v>25.05142857142857</v>
      </c>
      <c r="J12" s="6">
        <f>J8+J9+J10+J11</f>
        <v>1088</v>
      </c>
      <c r="K12" s="8">
        <f t="shared" si="4"/>
        <v>24.204671857619577</v>
      </c>
      <c r="L12" s="6">
        <f>L8+L9+L10+L11</f>
        <v>863</v>
      </c>
      <c r="M12" s="8">
        <f t="shared" si="5"/>
        <v>25.182375255325358</v>
      </c>
      <c r="N12" s="6">
        <f>N8+N9+N10+N11</f>
        <v>556</v>
      </c>
      <c r="O12" s="8">
        <f t="shared" si="5"/>
        <v>19.379574764726385</v>
      </c>
      <c r="P12" s="6">
        <f>P8+P9+P10+P11</f>
        <v>617</v>
      </c>
      <c r="Q12" s="8">
        <f t="shared" si="5"/>
        <v>25.913481730365394</v>
      </c>
      <c r="R12" s="6">
        <f>R8+R9+R10+R11</f>
        <v>548</v>
      </c>
      <c r="S12" s="8">
        <f t="shared" si="5"/>
        <v>26.770884220810942</v>
      </c>
    </row>
    <row r="13" spans="1:19" x14ac:dyDescent="0.25">
      <c r="A13" s="11" t="s">
        <v>4</v>
      </c>
      <c r="B13" s="12">
        <v>348</v>
      </c>
      <c r="C13" s="13">
        <f t="shared" ref="C13:C31" si="6">B13/B$32*100</f>
        <v>10.804098106178206</v>
      </c>
      <c r="D13" s="12">
        <v>294</v>
      </c>
      <c r="E13" s="13">
        <f t="shared" ref="E13:E31" si="7">D13/D$32*100</f>
        <v>8.815592203898051</v>
      </c>
      <c r="F13" s="12">
        <v>189</v>
      </c>
      <c r="G13" s="13">
        <f t="shared" ref="G13:G31" si="8">F13/F$32*100</f>
        <v>5.9980958425896542</v>
      </c>
      <c r="H13" s="12">
        <v>330</v>
      </c>
      <c r="I13" s="13">
        <f t="shared" si="3"/>
        <v>7.5428571428571427</v>
      </c>
      <c r="J13" s="12">
        <v>501</v>
      </c>
      <c r="K13" s="13">
        <f t="shared" si="4"/>
        <v>11.145717463848721</v>
      </c>
      <c r="L13" s="12">
        <v>216</v>
      </c>
      <c r="M13" s="13">
        <f t="shared" si="5"/>
        <v>6.302888824044353</v>
      </c>
      <c r="N13" s="12">
        <v>246</v>
      </c>
      <c r="O13" s="13">
        <f t="shared" si="5"/>
        <v>8.5744161728825379</v>
      </c>
      <c r="P13" s="12">
        <v>177</v>
      </c>
      <c r="Q13" s="13">
        <f t="shared" si="5"/>
        <v>7.433851322973541</v>
      </c>
      <c r="R13" s="12">
        <v>159</v>
      </c>
      <c r="S13" s="13">
        <f t="shared" si="5"/>
        <v>7.7674645823155837</v>
      </c>
    </row>
    <row r="14" spans="1:19" x14ac:dyDescent="0.25">
      <c r="A14" s="14" t="s">
        <v>19</v>
      </c>
      <c r="B14" s="15">
        <v>106</v>
      </c>
      <c r="C14" s="16">
        <f t="shared" si="6"/>
        <v>3.2909034461347408</v>
      </c>
      <c r="D14" s="15">
        <v>170</v>
      </c>
      <c r="E14" s="16">
        <f t="shared" si="7"/>
        <v>5.0974512743628182</v>
      </c>
      <c r="F14" s="15">
        <v>154</v>
      </c>
      <c r="G14" s="16">
        <f t="shared" si="8"/>
        <v>4.8873373532211994</v>
      </c>
      <c r="H14" s="15">
        <v>102</v>
      </c>
      <c r="I14" s="16">
        <f t="shared" si="3"/>
        <v>2.3314285714285714</v>
      </c>
      <c r="J14" s="15">
        <v>204</v>
      </c>
      <c r="K14" s="16">
        <f t="shared" si="4"/>
        <v>4.5383759733036708</v>
      </c>
      <c r="L14" s="15">
        <v>124</v>
      </c>
      <c r="M14" s="16">
        <f t="shared" si="5"/>
        <v>3.6183250656550916</v>
      </c>
      <c r="N14" s="15">
        <v>131</v>
      </c>
      <c r="O14" s="16">
        <f t="shared" si="5"/>
        <v>4.5660508888114331</v>
      </c>
      <c r="P14" s="15">
        <v>77</v>
      </c>
      <c r="Q14" s="16">
        <f t="shared" si="5"/>
        <v>3.2339353212935738</v>
      </c>
      <c r="R14" s="15">
        <v>73</v>
      </c>
      <c r="S14" s="16">
        <f t="shared" si="5"/>
        <v>3.5661944308744502</v>
      </c>
    </row>
    <row r="15" spans="1:19" x14ac:dyDescent="0.25">
      <c r="A15" s="14" t="s">
        <v>20</v>
      </c>
      <c r="B15" s="15">
        <v>75</v>
      </c>
      <c r="C15" s="16">
        <f t="shared" si="6"/>
        <v>2.328469419434958</v>
      </c>
      <c r="D15" s="15">
        <v>58</v>
      </c>
      <c r="E15" s="16">
        <f t="shared" si="7"/>
        <v>1.7391304347826086</v>
      </c>
      <c r="F15" s="15">
        <v>71</v>
      </c>
      <c r="G15" s="16">
        <f t="shared" si="8"/>
        <v>2.2532529355760076</v>
      </c>
      <c r="H15" s="15">
        <v>83</v>
      </c>
      <c r="I15" s="16">
        <f t="shared" si="3"/>
        <v>1.8971428571428572</v>
      </c>
      <c r="J15" s="15">
        <v>104</v>
      </c>
      <c r="K15" s="16">
        <f t="shared" si="4"/>
        <v>2.3136818687430476</v>
      </c>
      <c r="L15" s="15">
        <v>77</v>
      </c>
      <c r="M15" s="16">
        <f t="shared" si="5"/>
        <v>2.2468631456084038</v>
      </c>
      <c r="N15" s="15">
        <v>131</v>
      </c>
      <c r="O15" s="16">
        <f t="shared" si="5"/>
        <v>4.5660508888114331</v>
      </c>
      <c r="P15" s="15">
        <v>103</v>
      </c>
      <c r="Q15" s="16">
        <f t="shared" si="5"/>
        <v>4.3259134817303657</v>
      </c>
      <c r="R15" s="15">
        <v>92</v>
      </c>
      <c r="S15" s="16">
        <f t="shared" si="5"/>
        <v>4.4943820224719104</v>
      </c>
    </row>
    <row r="16" spans="1:19" x14ac:dyDescent="0.25">
      <c r="A16" s="17" t="s">
        <v>17</v>
      </c>
      <c r="B16" s="18">
        <v>274</v>
      </c>
      <c r="C16" s="19">
        <f t="shared" si="6"/>
        <v>8.5066749456690474</v>
      </c>
      <c r="D16" s="18">
        <v>281</v>
      </c>
      <c r="E16" s="19">
        <f t="shared" si="7"/>
        <v>8.4257871064467764</v>
      </c>
      <c r="F16" s="18">
        <v>200</v>
      </c>
      <c r="G16" s="19">
        <f t="shared" si="8"/>
        <v>6.3471913678197396</v>
      </c>
      <c r="H16" s="18">
        <v>319</v>
      </c>
      <c r="I16" s="19">
        <f t="shared" si="3"/>
        <v>7.2914285714285709</v>
      </c>
      <c r="J16" s="18">
        <v>324</v>
      </c>
      <c r="K16" s="19">
        <f t="shared" si="4"/>
        <v>7.2080088987764173</v>
      </c>
      <c r="L16" s="18">
        <v>358</v>
      </c>
      <c r="M16" s="19">
        <f t="shared" si="5"/>
        <v>10.446454625036475</v>
      </c>
      <c r="N16" s="18">
        <v>152</v>
      </c>
      <c r="O16" s="19">
        <f t="shared" si="5"/>
        <v>5.298013245033113</v>
      </c>
      <c r="P16" s="18">
        <v>147</v>
      </c>
      <c r="Q16" s="19">
        <f t="shared" si="5"/>
        <v>6.1738765224695502</v>
      </c>
      <c r="R16" s="18">
        <v>190</v>
      </c>
      <c r="S16" s="19">
        <f t="shared" si="5"/>
        <v>9.2818759159745969</v>
      </c>
    </row>
    <row r="17" spans="1:19" ht="30" x14ac:dyDescent="0.25">
      <c r="A17" s="5" t="s">
        <v>26</v>
      </c>
      <c r="B17" s="6">
        <f>B13+B14+B15+B16</f>
        <v>803</v>
      </c>
      <c r="C17" s="8">
        <f t="shared" si="6"/>
        <v>24.930145917416951</v>
      </c>
      <c r="D17" s="6">
        <f>D13+D14+D15+D16</f>
        <v>803</v>
      </c>
      <c r="E17" s="8">
        <f t="shared" si="7"/>
        <v>24.077961019490253</v>
      </c>
      <c r="F17" s="6">
        <f>F13+F14+F15+F16</f>
        <v>614</v>
      </c>
      <c r="G17" s="8">
        <f t="shared" si="8"/>
        <v>19.485877499206598</v>
      </c>
      <c r="H17" s="6">
        <f>H13+H14+H15+H16</f>
        <v>834</v>
      </c>
      <c r="I17" s="8">
        <f t="shared" si="3"/>
        <v>19.062857142857144</v>
      </c>
      <c r="J17" s="6">
        <f>J13+J14+J15+J16</f>
        <v>1133</v>
      </c>
      <c r="K17" s="8">
        <f t="shared" si="4"/>
        <v>25.205784204671854</v>
      </c>
      <c r="L17" s="6">
        <f>L13+L14+L15+L16</f>
        <v>775</v>
      </c>
      <c r="M17" s="8">
        <f t="shared" si="5"/>
        <v>22.614531660344326</v>
      </c>
      <c r="N17" s="6">
        <f>N13+N14+N15+N16</f>
        <v>660</v>
      </c>
      <c r="O17" s="8">
        <f t="shared" si="5"/>
        <v>23.004531195538515</v>
      </c>
      <c r="P17" s="6">
        <f>P13+P14+P15+P16</f>
        <v>504</v>
      </c>
      <c r="Q17" s="8">
        <f t="shared" si="5"/>
        <v>21.167576648467033</v>
      </c>
      <c r="R17" s="6">
        <f>R13+R14+R15+R16</f>
        <v>514</v>
      </c>
      <c r="S17" s="8">
        <f t="shared" si="5"/>
        <v>25.109916951636542</v>
      </c>
    </row>
    <row r="18" spans="1:19" x14ac:dyDescent="0.25">
      <c r="A18" s="11" t="s">
        <v>5</v>
      </c>
      <c r="B18" s="12">
        <v>201</v>
      </c>
      <c r="C18" s="13">
        <f t="shared" si="6"/>
        <v>6.2402980440856872</v>
      </c>
      <c r="D18" s="12">
        <v>161</v>
      </c>
      <c r="E18" s="13">
        <f t="shared" si="7"/>
        <v>4.8275862068965516</v>
      </c>
      <c r="F18" s="12">
        <v>150</v>
      </c>
      <c r="G18" s="13">
        <f t="shared" si="8"/>
        <v>4.7603935258648047</v>
      </c>
      <c r="H18" s="12">
        <v>334</v>
      </c>
      <c r="I18" s="13">
        <f t="shared" si="3"/>
        <v>7.6342857142857143</v>
      </c>
      <c r="J18" s="12">
        <v>318</v>
      </c>
      <c r="K18" s="13">
        <f t="shared" si="4"/>
        <v>7.0745272525027811</v>
      </c>
      <c r="L18" s="12">
        <v>171</v>
      </c>
      <c r="M18" s="13">
        <f t="shared" si="5"/>
        <v>4.9897869857017803</v>
      </c>
      <c r="N18" s="12">
        <v>209</v>
      </c>
      <c r="O18" s="13">
        <f t="shared" si="5"/>
        <v>7.2847682119205297</v>
      </c>
      <c r="P18" s="12">
        <v>353</v>
      </c>
      <c r="Q18" s="13">
        <f t="shared" si="5"/>
        <v>14.82570348593028</v>
      </c>
      <c r="R18" s="12">
        <v>183</v>
      </c>
      <c r="S18" s="13">
        <f t="shared" si="5"/>
        <v>8.9399120664386906</v>
      </c>
    </row>
    <row r="19" spans="1:19" x14ac:dyDescent="0.25">
      <c r="A19" s="14" t="s">
        <v>6</v>
      </c>
      <c r="B19" s="15">
        <v>145</v>
      </c>
      <c r="C19" s="16">
        <f t="shared" si="6"/>
        <v>4.5017075442409187</v>
      </c>
      <c r="D19" s="15">
        <v>50</v>
      </c>
      <c r="E19" s="16">
        <f t="shared" si="7"/>
        <v>1.4992503748125936</v>
      </c>
      <c r="F19" s="15">
        <v>64</v>
      </c>
      <c r="G19" s="16">
        <f t="shared" si="8"/>
        <v>2.0311012377023165</v>
      </c>
      <c r="H19" s="15">
        <v>141</v>
      </c>
      <c r="I19" s="16">
        <f t="shared" si="3"/>
        <v>3.2228571428571424</v>
      </c>
      <c r="J19" s="15">
        <v>131</v>
      </c>
      <c r="K19" s="16">
        <f t="shared" si="4"/>
        <v>2.9143492769744159</v>
      </c>
      <c r="L19" s="15">
        <v>51</v>
      </c>
      <c r="M19" s="16">
        <f t="shared" si="5"/>
        <v>1.4881820834549169</v>
      </c>
      <c r="N19" s="15">
        <v>64</v>
      </c>
      <c r="O19" s="16">
        <f t="shared" si="5"/>
        <v>2.2307424189613108</v>
      </c>
      <c r="P19" s="15">
        <v>36</v>
      </c>
      <c r="Q19" s="16">
        <f t="shared" si="5"/>
        <v>1.5119697606047877</v>
      </c>
      <c r="R19" s="15">
        <v>60</v>
      </c>
      <c r="S19" s="16">
        <f t="shared" si="5"/>
        <v>2.9311187103077674</v>
      </c>
    </row>
    <row r="20" spans="1:19" x14ac:dyDescent="0.25">
      <c r="A20" s="14" t="s">
        <v>7</v>
      </c>
      <c r="B20" s="15">
        <v>21</v>
      </c>
      <c r="C20" s="16">
        <f t="shared" si="6"/>
        <v>0.6519714374417882</v>
      </c>
      <c r="D20" s="15">
        <v>21</v>
      </c>
      <c r="E20" s="16">
        <f t="shared" si="7"/>
        <v>0.62968515742128939</v>
      </c>
      <c r="F20" s="15">
        <v>34</v>
      </c>
      <c r="G20" s="16">
        <f t="shared" si="8"/>
        <v>1.0790225325293559</v>
      </c>
      <c r="H20" s="15">
        <v>55</v>
      </c>
      <c r="I20" s="16">
        <f t="shared" si="3"/>
        <v>1.2571428571428571</v>
      </c>
      <c r="J20" s="15">
        <v>25</v>
      </c>
      <c r="K20" s="16">
        <f t="shared" si="4"/>
        <v>0.55617352614015569</v>
      </c>
      <c r="L20" s="15">
        <v>39</v>
      </c>
      <c r="M20" s="16">
        <f t="shared" si="5"/>
        <v>1.1380215932302307</v>
      </c>
      <c r="N20" s="15">
        <v>30</v>
      </c>
      <c r="O20" s="16">
        <f t="shared" si="5"/>
        <v>1.0456605088881143</v>
      </c>
      <c r="P20" s="15">
        <v>41</v>
      </c>
      <c r="Q20" s="16">
        <f t="shared" si="5"/>
        <v>1.7219655606887863</v>
      </c>
      <c r="R20" s="15">
        <v>29</v>
      </c>
      <c r="S20" s="16">
        <f t="shared" si="5"/>
        <v>1.4167073766487541</v>
      </c>
    </row>
    <row r="21" spans="1:19" x14ac:dyDescent="0.25">
      <c r="A21" s="17" t="s">
        <v>8</v>
      </c>
      <c r="B21" s="18">
        <v>381</v>
      </c>
      <c r="C21" s="19">
        <f t="shared" si="6"/>
        <v>11.828624650729587</v>
      </c>
      <c r="D21" s="18">
        <v>851</v>
      </c>
      <c r="E21" s="19">
        <f t="shared" si="7"/>
        <v>25.517241379310345</v>
      </c>
      <c r="F21" s="18">
        <v>708</v>
      </c>
      <c r="G21" s="19">
        <f t="shared" si="8"/>
        <v>22.46905744208188</v>
      </c>
      <c r="H21" s="18">
        <v>627</v>
      </c>
      <c r="I21" s="19">
        <f t="shared" si="3"/>
        <v>14.331428571428573</v>
      </c>
      <c r="J21" s="18">
        <v>496</v>
      </c>
      <c r="K21" s="19">
        <f t="shared" si="4"/>
        <v>11.03448275862069</v>
      </c>
      <c r="L21" s="18">
        <v>767</v>
      </c>
      <c r="M21" s="19">
        <f t="shared" si="5"/>
        <v>22.381091333527866</v>
      </c>
      <c r="N21" s="18">
        <v>476</v>
      </c>
      <c r="O21" s="19">
        <f t="shared" si="5"/>
        <v>16.591146741024748</v>
      </c>
      <c r="P21" s="18">
        <v>290</v>
      </c>
      <c r="Q21" s="19">
        <f t="shared" si="5"/>
        <v>12.179756404871902</v>
      </c>
      <c r="R21" s="18">
        <v>224</v>
      </c>
      <c r="S21" s="19">
        <f t="shared" si="5"/>
        <v>10.942843185148998</v>
      </c>
    </row>
    <row r="22" spans="1:19" ht="30" x14ac:dyDescent="0.25">
      <c r="A22" s="5" t="s">
        <v>27</v>
      </c>
      <c r="B22" s="6">
        <f>B18+B19+B20+B21</f>
        <v>748</v>
      </c>
      <c r="C22" s="8">
        <f t="shared" si="6"/>
        <v>23.22260167649798</v>
      </c>
      <c r="D22" s="6">
        <f>D18+D19+D20+D21</f>
        <v>1083</v>
      </c>
      <c r="E22" s="8">
        <f t="shared" si="7"/>
        <v>32.473763118440779</v>
      </c>
      <c r="F22" s="6">
        <f>F18+F19+F20+F21</f>
        <v>956</v>
      </c>
      <c r="G22" s="8">
        <f t="shared" si="8"/>
        <v>30.339574738178353</v>
      </c>
      <c r="H22" s="6">
        <f>H18+H19+H20+H21</f>
        <v>1157</v>
      </c>
      <c r="I22" s="8">
        <f t="shared" si="3"/>
        <v>26.445714285714285</v>
      </c>
      <c r="J22" s="6">
        <f>J18+J19+J20+J21</f>
        <v>970</v>
      </c>
      <c r="K22" s="8">
        <f t="shared" si="4"/>
        <v>21.579532814238043</v>
      </c>
      <c r="L22" s="6">
        <f>L18+L19+L20+L21</f>
        <v>1028</v>
      </c>
      <c r="M22" s="8">
        <f t="shared" si="5"/>
        <v>29.997081995914794</v>
      </c>
      <c r="N22" s="6">
        <f>N18+N19+N20+N21</f>
        <v>779</v>
      </c>
      <c r="O22" s="8">
        <f t="shared" si="5"/>
        <v>27.152317880794701</v>
      </c>
      <c r="P22" s="6">
        <f>P18+P19+P20+P21</f>
        <v>720</v>
      </c>
      <c r="Q22" s="8">
        <f t="shared" si="5"/>
        <v>30.239395212095761</v>
      </c>
      <c r="R22" s="6">
        <f>R18+R19+R20+R21</f>
        <v>496</v>
      </c>
      <c r="S22" s="8">
        <f t="shared" si="5"/>
        <v>24.230581338544212</v>
      </c>
    </row>
    <row r="23" spans="1:19" x14ac:dyDescent="0.25">
      <c r="A23" s="11" t="s">
        <v>9</v>
      </c>
      <c r="B23" s="12">
        <v>36</v>
      </c>
      <c r="C23" s="13">
        <f t="shared" si="6"/>
        <v>1.1176653213287799</v>
      </c>
      <c r="D23" s="12">
        <v>89</v>
      </c>
      <c r="E23" s="13">
        <f t="shared" si="7"/>
        <v>2.6686656671664166</v>
      </c>
      <c r="F23" s="12">
        <v>91</v>
      </c>
      <c r="G23" s="13">
        <f t="shared" si="8"/>
        <v>2.8879720723579814</v>
      </c>
      <c r="H23" s="12">
        <v>146</v>
      </c>
      <c r="I23" s="13">
        <f t="shared" si="3"/>
        <v>3.3371428571428572</v>
      </c>
      <c r="J23" s="12">
        <v>71</v>
      </c>
      <c r="K23" s="13">
        <f t="shared" si="4"/>
        <v>1.5795328142380425</v>
      </c>
      <c r="L23" s="12">
        <v>54</v>
      </c>
      <c r="M23" s="13">
        <f t="shared" si="5"/>
        <v>1.5757222060110883</v>
      </c>
      <c r="N23" s="12">
        <v>131</v>
      </c>
      <c r="O23" s="13">
        <f t="shared" si="5"/>
        <v>4.5660508888114331</v>
      </c>
      <c r="P23" s="12">
        <v>62</v>
      </c>
      <c r="Q23" s="13">
        <f t="shared" si="5"/>
        <v>2.6039479210415792</v>
      </c>
      <c r="R23" s="12">
        <v>37</v>
      </c>
      <c r="S23" s="13">
        <f t="shared" si="5"/>
        <v>1.8075232046897898</v>
      </c>
    </row>
    <row r="24" spans="1:19" x14ac:dyDescent="0.25">
      <c r="A24" s="14" t="s">
        <v>10</v>
      </c>
      <c r="B24" s="15">
        <v>41</v>
      </c>
      <c r="C24" s="16">
        <f t="shared" si="6"/>
        <v>1.272896615957777</v>
      </c>
      <c r="D24" s="15">
        <v>85</v>
      </c>
      <c r="E24" s="16">
        <f t="shared" si="7"/>
        <v>2.5487256371814091</v>
      </c>
      <c r="F24" s="15">
        <v>54</v>
      </c>
      <c r="G24" s="16">
        <f t="shared" si="8"/>
        <v>1.7137416693113299</v>
      </c>
      <c r="H24" s="15">
        <v>62</v>
      </c>
      <c r="I24" s="16">
        <f t="shared" si="3"/>
        <v>1.417142857142857</v>
      </c>
      <c r="J24" s="15">
        <v>35</v>
      </c>
      <c r="K24" s="16">
        <f t="shared" si="4"/>
        <v>0.77864293659621797</v>
      </c>
      <c r="L24" s="15">
        <v>39</v>
      </c>
      <c r="M24" s="16">
        <f t="shared" si="5"/>
        <v>1.1380215932302307</v>
      </c>
      <c r="N24" s="15">
        <v>20</v>
      </c>
      <c r="O24" s="16">
        <f t="shared" si="5"/>
        <v>0.69710700592540953</v>
      </c>
      <c r="P24" s="15">
        <v>20</v>
      </c>
      <c r="Q24" s="16">
        <f t="shared" si="5"/>
        <v>0.83998320033599327</v>
      </c>
      <c r="R24" s="15">
        <v>16</v>
      </c>
      <c r="S24" s="16">
        <f t="shared" si="5"/>
        <v>0.7816316560820713</v>
      </c>
    </row>
    <row r="25" spans="1:19" x14ac:dyDescent="0.25">
      <c r="A25" s="14" t="s">
        <v>11</v>
      </c>
      <c r="B25" s="15">
        <v>179</v>
      </c>
      <c r="C25" s="16">
        <f t="shared" si="6"/>
        <v>5.5572803477181001</v>
      </c>
      <c r="D25" s="15">
        <v>302</v>
      </c>
      <c r="E25" s="16">
        <f t="shared" si="7"/>
        <v>9.0554722638680651</v>
      </c>
      <c r="F25" s="15">
        <v>427</v>
      </c>
      <c r="G25" s="16">
        <f t="shared" si="8"/>
        <v>13.551253570295144</v>
      </c>
      <c r="H25" s="15">
        <v>316</v>
      </c>
      <c r="I25" s="16">
        <f t="shared" si="3"/>
        <v>7.2228571428571433</v>
      </c>
      <c r="J25" s="15">
        <v>191</v>
      </c>
      <c r="K25" s="16">
        <f t="shared" si="4"/>
        <v>4.24916573971079</v>
      </c>
      <c r="L25" s="15">
        <v>189</v>
      </c>
      <c r="M25" s="16">
        <f t="shared" si="5"/>
        <v>5.515027721038809</v>
      </c>
      <c r="N25" s="15">
        <v>168</v>
      </c>
      <c r="O25" s="16">
        <f t="shared" si="5"/>
        <v>5.8556988497734404</v>
      </c>
      <c r="P25" s="15">
        <v>82</v>
      </c>
      <c r="Q25" s="16">
        <f t="shared" si="5"/>
        <v>3.4439311213775725</v>
      </c>
      <c r="R25" s="15">
        <v>103</v>
      </c>
      <c r="S25" s="16">
        <f t="shared" si="5"/>
        <v>5.0317537860283341</v>
      </c>
    </row>
    <row r="26" spans="1:19" x14ac:dyDescent="0.25">
      <c r="A26" s="14" t="s">
        <v>12</v>
      </c>
      <c r="B26" s="15">
        <v>50</v>
      </c>
      <c r="C26" s="16">
        <f t="shared" si="6"/>
        <v>1.5523129462899721</v>
      </c>
      <c r="D26" s="15">
        <v>10</v>
      </c>
      <c r="E26" s="16">
        <f t="shared" si="7"/>
        <v>0.29985007496251875</v>
      </c>
      <c r="F26" s="15">
        <v>7</v>
      </c>
      <c r="G26" s="16">
        <f t="shared" si="8"/>
        <v>0.22215169787369091</v>
      </c>
      <c r="H26" s="15">
        <v>16</v>
      </c>
      <c r="I26" s="16">
        <f t="shared" si="3"/>
        <v>0.36571428571428571</v>
      </c>
      <c r="J26" s="15">
        <v>10</v>
      </c>
      <c r="K26" s="16">
        <f t="shared" si="4"/>
        <v>0.22246941045606228</v>
      </c>
      <c r="L26" s="15">
        <v>11</v>
      </c>
      <c r="M26" s="16">
        <f t="shared" si="5"/>
        <v>0.32098044937262915</v>
      </c>
      <c r="N26" s="15">
        <v>67</v>
      </c>
      <c r="O26" s="16">
        <f t="shared" si="5"/>
        <v>2.3353084698501219</v>
      </c>
      <c r="P26" s="15">
        <v>17</v>
      </c>
      <c r="Q26" s="16">
        <f t="shared" si="5"/>
        <v>0.71398572028559437</v>
      </c>
      <c r="R26" s="15">
        <v>12</v>
      </c>
      <c r="S26" s="16">
        <f t="shared" si="5"/>
        <v>0.58622374206155348</v>
      </c>
    </row>
    <row r="27" spans="1:19" x14ac:dyDescent="0.25">
      <c r="A27" s="14" t="s">
        <v>13</v>
      </c>
      <c r="B27" s="15">
        <v>222</v>
      </c>
      <c r="C27" s="16">
        <f t="shared" si="6"/>
        <v>6.8922694815274754</v>
      </c>
      <c r="D27" s="15">
        <v>220</v>
      </c>
      <c r="E27" s="16">
        <f t="shared" si="7"/>
        <v>6.5967016491754125</v>
      </c>
      <c r="F27" s="15">
        <v>206</v>
      </c>
      <c r="G27" s="16">
        <f t="shared" si="8"/>
        <v>6.5376071088543322</v>
      </c>
      <c r="H27" s="15">
        <v>260</v>
      </c>
      <c r="I27" s="16">
        <f t="shared" si="3"/>
        <v>5.9428571428571431</v>
      </c>
      <c r="J27" s="15">
        <v>575</v>
      </c>
      <c r="K27" s="16">
        <f t="shared" si="4"/>
        <v>12.791991101223582</v>
      </c>
      <c r="L27" s="15">
        <v>188</v>
      </c>
      <c r="M27" s="16">
        <f t="shared" si="5"/>
        <v>5.485847680186752</v>
      </c>
      <c r="N27" s="15">
        <v>159</v>
      </c>
      <c r="O27" s="16">
        <f t="shared" si="5"/>
        <v>5.5420006971070057</v>
      </c>
      <c r="P27" s="15">
        <v>173</v>
      </c>
      <c r="Q27" s="16">
        <f t="shared" si="5"/>
        <v>7.2658546829063422</v>
      </c>
      <c r="R27" s="15">
        <v>146</v>
      </c>
      <c r="S27" s="16">
        <f t="shared" si="5"/>
        <v>7.1323888617489004</v>
      </c>
    </row>
    <row r="28" spans="1:19" x14ac:dyDescent="0.25">
      <c r="A28" s="14" t="s">
        <v>14</v>
      </c>
      <c r="B28" s="15">
        <v>85</v>
      </c>
      <c r="C28" s="16">
        <f t="shared" si="6"/>
        <v>2.6389320086929522</v>
      </c>
      <c r="D28" s="15">
        <v>80</v>
      </c>
      <c r="E28" s="16">
        <f t="shared" si="7"/>
        <v>2.39880059970015</v>
      </c>
      <c r="F28" s="15">
        <v>92</v>
      </c>
      <c r="G28" s="16">
        <f t="shared" si="8"/>
        <v>2.9197080291970803</v>
      </c>
      <c r="H28" s="15">
        <v>95</v>
      </c>
      <c r="I28" s="16">
        <f t="shared" si="3"/>
        <v>2.1714285714285713</v>
      </c>
      <c r="J28" s="15">
        <v>158</v>
      </c>
      <c r="K28" s="16">
        <f t="shared" si="4"/>
        <v>3.5150166852057843</v>
      </c>
      <c r="L28" s="15">
        <v>80</v>
      </c>
      <c r="M28" s="16">
        <f t="shared" si="5"/>
        <v>2.3344032681645754</v>
      </c>
      <c r="N28" s="15">
        <v>80</v>
      </c>
      <c r="O28" s="16">
        <f t="shared" si="5"/>
        <v>2.7884280237016381</v>
      </c>
      <c r="P28" s="15">
        <v>64</v>
      </c>
      <c r="Q28" s="16">
        <f t="shared" si="5"/>
        <v>2.6879462410751787</v>
      </c>
      <c r="R28" s="15">
        <v>54</v>
      </c>
      <c r="S28" s="16">
        <f t="shared" si="5"/>
        <v>2.6380068392769909</v>
      </c>
    </row>
    <row r="29" spans="1:19" x14ac:dyDescent="0.25">
      <c r="A29" s="14" t="s">
        <v>15</v>
      </c>
      <c r="B29" s="15">
        <v>91</v>
      </c>
      <c r="C29" s="16">
        <f t="shared" si="6"/>
        <v>2.8252095622477489</v>
      </c>
      <c r="D29" s="15">
        <v>98</v>
      </c>
      <c r="E29" s="16">
        <f t="shared" si="7"/>
        <v>2.9385307346326837</v>
      </c>
      <c r="F29" s="15">
        <v>113</v>
      </c>
      <c r="G29" s="16">
        <f t="shared" si="8"/>
        <v>3.5861631228181525</v>
      </c>
      <c r="H29" s="15">
        <v>252</v>
      </c>
      <c r="I29" s="16">
        <f t="shared" si="3"/>
        <v>5.76</v>
      </c>
      <c r="J29" s="15">
        <v>213</v>
      </c>
      <c r="K29" s="16">
        <f t="shared" si="4"/>
        <v>4.7385984427141263</v>
      </c>
      <c r="L29" s="15">
        <v>163</v>
      </c>
      <c r="M29" s="16">
        <f t="shared" si="5"/>
        <v>4.756346658885322</v>
      </c>
      <c r="N29" s="15">
        <v>183</v>
      </c>
      <c r="O29" s="16">
        <f t="shared" si="5"/>
        <v>6.3785291042174981</v>
      </c>
      <c r="P29" s="15">
        <v>108</v>
      </c>
      <c r="Q29" s="16">
        <f t="shared" si="5"/>
        <v>4.535909281814364</v>
      </c>
      <c r="R29" s="15">
        <v>89</v>
      </c>
      <c r="S29" s="16">
        <f t="shared" si="5"/>
        <v>4.3478260869565215</v>
      </c>
    </row>
    <row r="30" spans="1:19" x14ac:dyDescent="0.25">
      <c r="A30" s="17" t="s">
        <v>16</v>
      </c>
      <c r="B30" s="18">
        <v>202</v>
      </c>
      <c r="C30" s="19">
        <f t="shared" si="6"/>
        <v>6.2713443030114879</v>
      </c>
      <c r="D30" s="18">
        <v>54</v>
      </c>
      <c r="E30" s="19">
        <f t="shared" si="7"/>
        <v>1.6191904047976011</v>
      </c>
      <c r="F30" s="18">
        <v>39</v>
      </c>
      <c r="G30" s="19">
        <f t="shared" si="8"/>
        <v>1.2377023167248491</v>
      </c>
      <c r="H30" s="18">
        <v>141</v>
      </c>
      <c r="I30" s="19">
        <f t="shared" si="3"/>
        <v>3.2228571428571424</v>
      </c>
      <c r="J30" s="18">
        <v>51</v>
      </c>
      <c r="K30" s="19">
        <f t="shared" si="4"/>
        <v>1.1345939933259177</v>
      </c>
      <c r="L30" s="18">
        <v>37</v>
      </c>
      <c r="M30" s="19">
        <f t="shared" si="5"/>
        <v>1.0796615115261161</v>
      </c>
      <c r="N30" s="18">
        <v>66</v>
      </c>
      <c r="O30" s="19">
        <f t="shared" si="5"/>
        <v>2.3004531195538513</v>
      </c>
      <c r="P30" s="18">
        <v>14</v>
      </c>
      <c r="Q30" s="19">
        <f t="shared" si="5"/>
        <v>0.58798824023519536</v>
      </c>
      <c r="R30" s="18">
        <v>32</v>
      </c>
      <c r="S30" s="19">
        <f t="shared" si="5"/>
        <v>1.5632633121641426</v>
      </c>
    </row>
    <row r="31" spans="1:19" ht="30" x14ac:dyDescent="0.25">
      <c r="A31" s="5" t="s">
        <v>28</v>
      </c>
      <c r="B31" s="6">
        <f>SUM(B23:B30)</f>
        <v>906</v>
      </c>
      <c r="C31" s="8">
        <f t="shared" si="6"/>
        <v>28.127910586774295</v>
      </c>
      <c r="D31" s="6">
        <f>SUM(D23:D30)</f>
        <v>938</v>
      </c>
      <c r="E31" s="8">
        <f t="shared" si="7"/>
        <v>28.125937031484259</v>
      </c>
      <c r="F31" s="6">
        <f>SUM(F23:F30)</f>
        <v>1029</v>
      </c>
      <c r="G31" s="8">
        <f t="shared" si="8"/>
        <v>32.656299587432564</v>
      </c>
      <c r="H31" s="6">
        <f>SUM(H23:H30)</f>
        <v>1288</v>
      </c>
      <c r="I31" s="8">
        <f t="shared" si="3"/>
        <v>29.439999999999998</v>
      </c>
      <c r="J31" s="6">
        <f>SUM(J23:J30)</f>
        <v>1304</v>
      </c>
      <c r="K31" s="8">
        <f t="shared" si="4"/>
        <v>29.010011123470527</v>
      </c>
      <c r="L31" s="6">
        <f>SUM(L23:L30)</f>
        <v>761</v>
      </c>
      <c r="M31" s="8">
        <f t="shared" si="5"/>
        <v>22.206011088415522</v>
      </c>
      <c r="N31" s="6">
        <f>SUM(N23:N30)</f>
        <v>874</v>
      </c>
      <c r="O31" s="8">
        <f t="shared" si="5"/>
        <v>30.463576158940398</v>
      </c>
      <c r="P31" s="6">
        <f>SUM(P23:P30)</f>
        <v>540</v>
      </c>
      <c r="Q31" s="8">
        <f t="shared" si="5"/>
        <v>22.679546409071818</v>
      </c>
      <c r="R31" s="6">
        <f>SUM(R23:R30)</f>
        <v>489</v>
      </c>
      <c r="S31" s="8">
        <f>R31/R$32*100</f>
        <v>23.888617489008304</v>
      </c>
    </row>
    <row r="32" spans="1:19" s="3" customFormat="1" ht="20.25" customHeight="1" x14ac:dyDescent="0.2">
      <c r="A32" s="1" t="s">
        <v>22</v>
      </c>
      <c r="B32" s="6">
        <f t="shared" ref="B32:C32" si="9">B12+B17+B22+B31</f>
        <v>3221</v>
      </c>
      <c r="C32" s="8">
        <f t="shared" si="9"/>
        <v>99.999999999999986</v>
      </c>
      <c r="D32" s="6">
        <f t="shared" ref="D32:E32" si="10">D12+D17+D22+D31</f>
        <v>3335</v>
      </c>
      <c r="E32" s="8">
        <f t="shared" si="10"/>
        <v>100</v>
      </c>
      <c r="F32" s="6">
        <f t="shared" ref="F32:G32" si="11">F12+F17+F22+F31</f>
        <v>3151</v>
      </c>
      <c r="G32" s="8">
        <f t="shared" si="11"/>
        <v>100</v>
      </c>
      <c r="H32" s="6">
        <f t="shared" ref="H32:S32" si="12">H12+H17+H22+H31</f>
        <v>4375</v>
      </c>
      <c r="I32" s="8">
        <f t="shared" si="12"/>
        <v>100</v>
      </c>
      <c r="J32" s="6">
        <f t="shared" si="12"/>
        <v>4495</v>
      </c>
      <c r="K32" s="8">
        <f t="shared" si="12"/>
        <v>100</v>
      </c>
      <c r="L32" s="6">
        <f t="shared" si="12"/>
        <v>3427</v>
      </c>
      <c r="M32" s="8">
        <f t="shared" si="12"/>
        <v>100</v>
      </c>
      <c r="N32" s="6">
        <f t="shared" si="12"/>
        <v>2869</v>
      </c>
      <c r="O32" s="8">
        <f t="shared" si="12"/>
        <v>100</v>
      </c>
      <c r="P32" s="6">
        <f t="shared" si="12"/>
        <v>2381</v>
      </c>
      <c r="Q32" s="8">
        <f t="shared" si="12"/>
        <v>100</v>
      </c>
      <c r="R32" s="6">
        <f t="shared" si="12"/>
        <v>2047</v>
      </c>
      <c r="S32" s="8">
        <f t="shared" si="12"/>
        <v>100</v>
      </c>
    </row>
    <row r="33" spans="1:19" s="3" customFormat="1" ht="20.25" customHeight="1" x14ac:dyDescent="0.35">
      <c r="A33" s="22" t="s">
        <v>23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24.75" customHeight="1" x14ac:dyDescent="0.3">
      <c r="A34" s="23" t="s">
        <v>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15.75" customHeight="1" x14ac:dyDescent="0.25">
      <c r="A35" s="24" t="s">
        <v>36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</sheetData>
  <mergeCells count="28">
    <mergeCell ref="S6:S7"/>
    <mergeCell ref="R5:S5"/>
    <mergeCell ref="N6:N7"/>
    <mergeCell ref="B5:C5"/>
    <mergeCell ref="Q6:Q7"/>
    <mergeCell ref="P5:Q5"/>
    <mergeCell ref="R6:R7"/>
    <mergeCell ref="B6:B7"/>
    <mergeCell ref="C6:C7"/>
    <mergeCell ref="L6:L7"/>
    <mergeCell ref="P6:P7"/>
    <mergeCell ref="A5:A7"/>
    <mergeCell ref="H5:I5"/>
    <mergeCell ref="J5:K5"/>
    <mergeCell ref="H6:H7"/>
    <mergeCell ref="I6:I7"/>
    <mergeCell ref="F5:G5"/>
    <mergeCell ref="F6:F7"/>
    <mergeCell ref="G6:G7"/>
    <mergeCell ref="M6:M7"/>
    <mergeCell ref="L5:M5"/>
    <mergeCell ref="N5:O5"/>
    <mergeCell ref="O6:O7"/>
    <mergeCell ref="D5:E5"/>
    <mergeCell ref="D6:D7"/>
    <mergeCell ref="E6:E7"/>
    <mergeCell ref="J6:J7"/>
    <mergeCell ref="K6:K7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4" orientation="portrait" r:id="rId1"/>
  <headerFooter>
    <oddFooter>&amp;L&amp;"Trebuchet MS,Grassetto"&amp;10Statistiche Italia - IMMATRICOLAZIONI
Automobile in cifre&amp;C&amp;"Trebuchet MS,Normale"&amp;9&amp;P/&amp;N&amp;R&amp;"Trebuchet MS,Grassetto"&amp;10ANFIA - Studi e Statistiche</oddFooter>
  </headerFooter>
  <ignoredErrors>
    <ignoredError sqref="E12:S32 C31:D31 C22:D22 C17:D17 C12:D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9F6B-6D63-4033-A02A-E54880D3739D}">
  <sheetPr>
    <pageSetUpPr fitToPage="1"/>
  </sheetPr>
  <dimension ref="A1:V35"/>
  <sheetViews>
    <sheetView showGridLines="0" zoomScale="85" zoomScaleNormal="85" workbookViewId="0">
      <pane ySplit="7" topLeftCell="A8" activePane="bottomLeft" state="frozen"/>
      <selection activeCell="E37" sqref="E37"/>
      <selection pane="bottomLeft" activeCell="B2" sqref="B2"/>
    </sheetView>
  </sheetViews>
  <sheetFormatPr defaultRowHeight="15" x14ac:dyDescent="0.25"/>
  <cols>
    <col min="1" max="1" width="24.7109375" customWidth="1"/>
    <col min="2" max="19" width="9.7109375" customWidth="1"/>
  </cols>
  <sheetData>
    <row r="1" spans="1:22" ht="17.25" customHeight="1" x14ac:dyDescent="0.25"/>
    <row r="2" spans="1:22" ht="17.25" customHeight="1" x14ac:dyDescent="0.3">
      <c r="B2" s="25" t="s">
        <v>31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T2" s="9"/>
      <c r="U2" s="9"/>
      <c r="V2" s="9"/>
    </row>
    <row r="3" spans="1:22" ht="17.25" customHeight="1" x14ac:dyDescent="0.3">
      <c r="B3" s="26" t="s">
        <v>32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T3" s="10"/>
      <c r="U3" s="10"/>
      <c r="V3" s="10"/>
    </row>
    <row r="4" spans="1:22" ht="17.25" customHeight="1" x14ac:dyDescent="0.25">
      <c r="H4" s="2"/>
      <c r="I4" s="2"/>
      <c r="J4" s="2"/>
      <c r="K4" s="2"/>
      <c r="L4" s="2"/>
      <c r="N4" s="2"/>
      <c r="P4" s="2"/>
      <c r="R4" s="2"/>
    </row>
    <row r="5" spans="1:22" ht="15" customHeight="1" x14ac:dyDescent="0.25">
      <c r="A5" s="33" t="s">
        <v>21</v>
      </c>
      <c r="B5" s="29" t="s">
        <v>34</v>
      </c>
      <c r="C5" s="30"/>
      <c r="D5" s="29">
        <v>2021</v>
      </c>
      <c r="E5" s="30"/>
      <c r="F5" s="36">
        <v>2020</v>
      </c>
      <c r="G5" s="30"/>
      <c r="H5" s="36">
        <v>2019</v>
      </c>
      <c r="I5" s="30"/>
      <c r="J5" s="36">
        <v>2018</v>
      </c>
      <c r="K5" s="30"/>
      <c r="L5" s="36">
        <v>2017</v>
      </c>
      <c r="M5" s="30"/>
      <c r="N5" s="36">
        <v>2016</v>
      </c>
      <c r="O5" s="30"/>
      <c r="P5" s="36">
        <v>2015</v>
      </c>
      <c r="Q5" s="30"/>
      <c r="R5" s="36">
        <v>2014</v>
      </c>
      <c r="S5" s="30"/>
    </row>
    <row r="6" spans="1:22" ht="15" customHeight="1" x14ac:dyDescent="0.25">
      <c r="A6" s="34"/>
      <c r="B6" s="31" t="s">
        <v>24</v>
      </c>
      <c r="C6" s="31" t="s">
        <v>0</v>
      </c>
      <c r="D6" s="31" t="s">
        <v>24</v>
      </c>
      <c r="E6" s="31" t="s">
        <v>0</v>
      </c>
      <c r="F6" s="31" t="s">
        <v>24</v>
      </c>
      <c r="G6" s="31" t="s">
        <v>0</v>
      </c>
      <c r="H6" s="31" t="s">
        <v>24</v>
      </c>
      <c r="I6" s="31" t="s">
        <v>0</v>
      </c>
      <c r="J6" s="31" t="s">
        <v>24</v>
      </c>
      <c r="K6" s="31" t="s">
        <v>0</v>
      </c>
      <c r="L6" s="31" t="s">
        <v>24</v>
      </c>
      <c r="M6" s="31" t="s">
        <v>0</v>
      </c>
      <c r="N6" s="31" t="s">
        <v>24</v>
      </c>
      <c r="O6" s="31" t="s">
        <v>0</v>
      </c>
      <c r="P6" s="31" t="s">
        <v>24</v>
      </c>
      <c r="Q6" s="31" t="s">
        <v>0</v>
      </c>
      <c r="R6" s="31" t="s">
        <v>24</v>
      </c>
      <c r="S6" s="31" t="s">
        <v>0</v>
      </c>
    </row>
    <row r="7" spans="1:22" x14ac:dyDescent="0.25">
      <c r="A7" s="35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2" x14ac:dyDescent="0.25">
      <c r="A8" s="11" t="s">
        <v>1</v>
      </c>
      <c r="B8" s="12">
        <v>186</v>
      </c>
      <c r="C8" s="27">
        <f t="shared" ref="C8:C19" si="0">B8/B$32*100</f>
        <v>8.6713286713286699</v>
      </c>
      <c r="D8" s="12">
        <v>124</v>
      </c>
      <c r="E8" s="27">
        <f t="shared" ref="E8:E25" si="1">D8/D$32*100</f>
        <v>5.9644059644059642</v>
      </c>
      <c r="F8" s="12">
        <v>82</v>
      </c>
      <c r="G8" s="27">
        <f t="shared" ref="G8:G25" si="2">F8/F$32*100</f>
        <v>4.1289023162134946</v>
      </c>
      <c r="H8" s="12">
        <v>243</v>
      </c>
      <c r="I8" s="13">
        <f>H8/H$32*100</f>
        <v>10.941017559657812</v>
      </c>
      <c r="J8" s="12">
        <v>35</v>
      </c>
      <c r="K8" s="13">
        <f t="shared" ref="K8:K31" si="3">J8/J$32*100</f>
        <v>1.4152850788515974</v>
      </c>
      <c r="L8" s="12">
        <v>81</v>
      </c>
      <c r="M8" s="13">
        <f>L8/L$32*100</f>
        <v>5.7203389830508478</v>
      </c>
      <c r="N8" s="12">
        <v>55</v>
      </c>
      <c r="O8" s="13">
        <f>N8/N$32*100</f>
        <v>6.0109289617486334</v>
      </c>
      <c r="P8" s="12">
        <v>54</v>
      </c>
      <c r="Q8" s="13">
        <f>P8/P$32*100</f>
        <v>5.6842105263157894</v>
      </c>
      <c r="R8" s="12">
        <v>35</v>
      </c>
      <c r="S8" s="13">
        <f>R8/R$32*100</f>
        <v>4.1816009557945035</v>
      </c>
    </row>
    <row r="9" spans="1:22" x14ac:dyDescent="0.25">
      <c r="A9" s="14" t="s">
        <v>18</v>
      </c>
      <c r="B9" s="4">
        <v>1</v>
      </c>
      <c r="C9" s="28">
        <f t="shared" si="0"/>
        <v>4.6620046620046623E-2</v>
      </c>
      <c r="D9" s="4">
        <v>16</v>
      </c>
      <c r="E9" s="28">
        <f t="shared" si="1"/>
        <v>0.76960076960076962</v>
      </c>
      <c r="F9" s="4">
        <v>7</v>
      </c>
      <c r="G9" s="28">
        <f t="shared" si="2"/>
        <v>0.35246727089627394</v>
      </c>
      <c r="H9" s="4">
        <v>0</v>
      </c>
      <c r="I9" s="7">
        <v>0</v>
      </c>
      <c r="J9" s="15">
        <v>14</v>
      </c>
      <c r="K9" s="16">
        <f t="shared" si="3"/>
        <v>0.56611403154063888</v>
      </c>
      <c r="L9" s="15">
        <v>25</v>
      </c>
      <c r="M9" s="16">
        <f t="shared" ref="M9:S31" si="4">L9/L$32*100</f>
        <v>1.7655367231638419</v>
      </c>
      <c r="N9" s="4">
        <v>0</v>
      </c>
      <c r="O9" s="7">
        <v>0</v>
      </c>
      <c r="P9" s="15">
        <v>3</v>
      </c>
      <c r="Q9" s="16">
        <f t="shared" si="4"/>
        <v>0.31578947368421051</v>
      </c>
      <c r="R9" s="4">
        <v>0</v>
      </c>
      <c r="S9" s="7">
        <v>0</v>
      </c>
    </row>
    <row r="10" spans="1:22" x14ac:dyDescent="0.25">
      <c r="A10" s="14" t="s">
        <v>2</v>
      </c>
      <c r="B10" s="15">
        <v>345</v>
      </c>
      <c r="C10" s="16">
        <f t="shared" si="0"/>
        <v>16.083916083916083</v>
      </c>
      <c r="D10" s="15">
        <v>158</v>
      </c>
      <c r="E10" s="16">
        <f t="shared" si="1"/>
        <v>7.5998075998075993</v>
      </c>
      <c r="F10" s="15">
        <v>167</v>
      </c>
      <c r="G10" s="16">
        <f t="shared" si="2"/>
        <v>8.4088620342396787</v>
      </c>
      <c r="H10" s="15">
        <v>313</v>
      </c>
      <c r="I10" s="16">
        <f t="shared" ref="I10:I19" si="5">H10/H$32*100</f>
        <v>14.092751013057182</v>
      </c>
      <c r="J10" s="15">
        <v>581</v>
      </c>
      <c r="K10" s="16">
        <f t="shared" si="3"/>
        <v>23.493732308936512</v>
      </c>
      <c r="L10" s="15">
        <v>338</v>
      </c>
      <c r="M10" s="16">
        <f t="shared" si="4"/>
        <v>23.870056497175142</v>
      </c>
      <c r="N10" s="15">
        <v>69</v>
      </c>
      <c r="O10" s="16">
        <f t="shared" si="4"/>
        <v>7.5409836065573774</v>
      </c>
      <c r="P10" s="15">
        <v>240</v>
      </c>
      <c r="Q10" s="16">
        <f t="shared" si="4"/>
        <v>25.263157894736842</v>
      </c>
      <c r="R10" s="15">
        <v>269</v>
      </c>
      <c r="S10" s="16">
        <f t="shared" si="4"/>
        <v>32.138590203106332</v>
      </c>
    </row>
    <row r="11" spans="1:22" x14ac:dyDescent="0.25">
      <c r="A11" s="17" t="s">
        <v>3</v>
      </c>
      <c r="B11" s="18">
        <v>69</v>
      </c>
      <c r="C11" s="19">
        <f t="shared" si="0"/>
        <v>3.2167832167832167</v>
      </c>
      <c r="D11" s="18">
        <v>41</v>
      </c>
      <c r="E11" s="19">
        <f t="shared" si="1"/>
        <v>1.9721019721019721</v>
      </c>
      <c r="F11" s="18">
        <v>58</v>
      </c>
      <c r="G11" s="19">
        <f t="shared" si="2"/>
        <v>2.9204431017119838</v>
      </c>
      <c r="H11" s="18">
        <v>168</v>
      </c>
      <c r="I11" s="19">
        <f t="shared" si="5"/>
        <v>7.5641602881584875</v>
      </c>
      <c r="J11" s="18">
        <v>33</v>
      </c>
      <c r="K11" s="19">
        <f t="shared" si="3"/>
        <v>1.3344116457743631</v>
      </c>
      <c r="L11" s="18">
        <v>57</v>
      </c>
      <c r="M11" s="19">
        <f t="shared" si="4"/>
        <v>4.0254237288135588</v>
      </c>
      <c r="N11" s="18">
        <v>79</v>
      </c>
      <c r="O11" s="19">
        <f t="shared" si="4"/>
        <v>8.6338797814207648</v>
      </c>
      <c r="P11" s="18">
        <v>2</v>
      </c>
      <c r="Q11" s="19">
        <f t="shared" si="4"/>
        <v>0.21052631578947367</v>
      </c>
      <c r="R11" s="18">
        <v>10</v>
      </c>
      <c r="S11" s="19">
        <f t="shared" si="4"/>
        <v>1.1947431302270013</v>
      </c>
    </row>
    <row r="12" spans="1:22" ht="30" x14ac:dyDescent="0.25">
      <c r="A12" s="5" t="s">
        <v>25</v>
      </c>
      <c r="B12" s="6">
        <f>B8+B9+B10+B11</f>
        <v>601</v>
      </c>
      <c r="C12" s="8">
        <f t="shared" si="0"/>
        <v>28.018648018648019</v>
      </c>
      <c r="D12" s="6">
        <f>D8+D9+D10+D11</f>
        <v>339</v>
      </c>
      <c r="E12" s="8">
        <f t="shared" si="1"/>
        <v>16.305916305916305</v>
      </c>
      <c r="F12" s="6">
        <f>F8+F9+F10+F11</f>
        <v>314</v>
      </c>
      <c r="G12" s="8">
        <f t="shared" si="2"/>
        <v>15.81067472306143</v>
      </c>
      <c r="H12" s="6">
        <f>H8+H9+H10+H11</f>
        <v>724</v>
      </c>
      <c r="I12" s="8">
        <f t="shared" si="5"/>
        <v>32.597928860873481</v>
      </c>
      <c r="J12" s="6">
        <f>J8+J9+J10+J11</f>
        <v>663</v>
      </c>
      <c r="K12" s="8">
        <f t="shared" si="3"/>
        <v>26.809543065103114</v>
      </c>
      <c r="L12" s="6">
        <f>L8+L9+L10+L11</f>
        <v>501</v>
      </c>
      <c r="M12" s="8">
        <f t="shared" si="4"/>
        <v>35.381355932203391</v>
      </c>
      <c r="N12" s="6">
        <f>N8+N9+N10+N11</f>
        <v>203</v>
      </c>
      <c r="O12" s="8">
        <f t="shared" si="4"/>
        <v>22.185792349726778</v>
      </c>
      <c r="P12" s="6">
        <f>P8+P9+P10+P11</f>
        <v>299</v>
      </c>
      <c r="Q12" s="8">
        <f t="shared" si="4"/>
        <v>31.473684210526315</v>
      </c>
      <c r="R12" s="6">
        <f>R8+R9+R10+R11</f>
        <v>314</v>
      </c>
      <c r="S12" s="8">
        <f t="shared" si="4"/>
        <v>37.514934289127837</v>
      </c>
    </row>
    <row r="13" spans="1:22" x14ac:dyDescent="0.25">
      <c r="A13" s="11" t="s">
        <v>4</v>
      </c>
      <c r="B13" s="12">
        <v>257</v>
      </c>
      <c r="C13" s="13">
        <f t="shared" si="0"/>
        <v>11.981351981351981</v>
      </c>
      <c r="D13" s="12">
        <v>169</v>
      </c>
      <c r="E13" s="13">
        <f t="shared" si="1"/>
        <v>8.1289081289081278</v>
      </c>
      <c r="F13" s="12">
        <v>107</v>
      </c>
      <c r="G13" s="13">
        <f t="shared" si="2"/>
        <v>5.3877139979859008</v>
      </c>
      <c r="H13" s="12">
        <v>154</v>
      </c>
      <c r="I13" s="13">
        <f t="shared" si="5"/>
        <v>6.9338135974786139</v>
      </c>
      <c r="J13" s="12">
        <v>311</v>
      </c>
      <c r="K13" s="13">
        <f t="shared" si="3"/>
        <v>12.575818843509905</v>
      </c>
      <c r="L13" s="12">
        <v>39</v>
      </c>
      <c r="M13" s="13">
        <f t="shared" si="4"/>
        <v>2.754237288135593</v>
      </c>
      <c r="N13" s="12">
        <v>98</v>
      </c>
      <c r="O13" s="13">
        <f t="shared" si="4"/>
        <v>10.710382513661203</v>
      </c>
      <c r="P13" s="12">
        <v>48</v>
      </c>
      <c r="Q13" s="13">
        <f t="shared" si="4"/>
        <v>5.0526315789473681</v>
      </c>
      <c r="R13" s="12">
        <v>70</v>
      </c>
      <c r="S13" s="13">
        <f t="shared" si="4"/>
        <v>8.3632019115890071</v>
      </c>
    </row>
    <row r="14" spans="1:22" x14ac:dyDescent="0.25">
      <c r="A14" s="14" t="s">
        <v>19</v>
      </c>
      <c r="B14" s="15">
        <v>82</v>
      </c>
      <c r="C14" s="16">
        <f t="shared" si="0"/>
        <v>3.8228438228438231</v>
      </c>
      <c r="D14" s="15">
        <v>103</v>
      </c>
      <c r="E14" s="16">
        <f t="shared" si="1"/>
        <v>4.9543049543049538</v>
      </c>
      <c r="F14" s="15">
        <v>122</v>
      </c>
      <c r="G14" s="16">
        <f t="shared" si="2"/>
        <v>6.143001007049345</v>
      </c>
      <c r="H14" s="15">
        <v>51</v>
      </c>
      <c r="I14" s="16">
        <f t="shared" si="5"/>
        <v>2.2962629446195408</v>
      </c>
      <c r="J14" s="15">
        <v>126</v>
      </c>
      <c r="K14" s="16">
        <f t="shared" si="3"/>
        <v>5.0950262838657503</v>
      </c>
      <c r="L14" s="15">
        <v>57</v>
      </c>
      <c r="M14" s="16">
        <f t="shared" si="4"/>
        <v>4.0254237288135588</v>
      </c>
      <c r="N14" s="15">
        <v>26</v>
      </c>
      <c r="O14" s="16">
        <f t="shared" si="4"/>
        <v>2.8415300546448088</v>
      </c>
      <c r="P14" s="15">
        <v>21</v>
      </c>
      <c r="Q14" s="16">
        <f t="shared" si="4"/>
        <v>2.2105263157894735</v>
      </c>
      <c r="R14" s="15">
        <v>15</v>
      </c>
      <c r="S14" s="16">
        <f t="shared" si="4"/>
        <v>1.7921146953405016</v>
      </c>
    </row>
    <row r="15" spans="1:22" x14ac:dyDescent="0.25">
      <c r="A15" s="14" t="s">
        <v>20</v>
      </c>
      <c r="B15" s="15">
        <v>50</v>
      </c>
      <c r="C15" s="16">
        <f t="shared" si="0"/>
        <v>2.3310023310023311</v>
      </c>
      <c r="D15" s="15">
        <v>29</v>
      </c>
      <c r="E15" s="16">
        <f t="shared" si="1"/>
        <v>1.3949013949013949</v>
      </c>
      <c r="F15" s="15">
        <v>48</v>
      </c>
      <c r="G15" s="16">
        <f t="shared" si="2"/>
        <v>2.416918429003021</v>
      </c>
      <c r="H15" s="15">
        <v>48</v>
      </c>
      <c r="I15" s="16">
        <f t="shared" si="5"/>
        <v>2.1611886537595675</v>
      </c>
      <c r="J15" s="15">
        <v>84</v>
      </c>
      <c r="K15" s="16">
        <f t="shared" si="3"/>
        <v>3.3966841892438335</v>
      </c>
      <c r="L15" s="15">
        <v>61</v>
      </c>
      <c r="M15" s="16">
        <f t="shared" si="4"/>
        <v>4.3079096045197742</v>
      </c>
      <c r="N15" s="15">
        <v>114</v>
      </c>
      <c r="O15" s="16">
        <f t="shared" si="4"/>
        <v>12.459016393442624</v>
      </c>
      <c r="P15" s="15">
        <v>89</v>
      </c>
      <c r="Q15" s="16">
        <f t="shared" si="4"/>
        <v>9.3684210526315788</v>
      </c>
      <c r="R15" s="15">
        <v>78</v>
      </c>
      <c r="S15" s="16">
        <f t="shared" si="4"/>
        <v>9.3189964157706093</v>
      </c>
    </row>
    <row r="16" spans="1:22" x14ac:dyDescent="0.25">
      <c r="A16" s="17" t="s">
        <v>17</v>
      </c>
      <c r="B16" s="18">
        <v>224</v>
      </c>
      <c r="C16" s="19">
        <f t="shared" si="0"/>
        <v>10.442890442890443</v>
      </c>
      <c r="D16" s="18">
        <v>199</v>
      </c>
      <c r="E16" s="19">
        <f t="shared" si="1"/>
        <v>9.5719095719095719</v>
      </c>
      <c r="F16" s="18">
        <v>105</v>
      </c>
      <c r="G16" s="19">
        <f t="shared" si="2"/>
        <v>5.287009063444108</v>
      </c>
      <c r="H16" s="18">
        <v>172</v>
      </c>
      <c r="I16" s="19">
        <f t="shared" si="5"/>
        <v>7.7442593426384514</v>
      </c>
      <c r="J16" s="18">
        <v>193</v>
      </c>
      <c r="K16" s="19">
        <f t="shared" si="3"/>
        <v>7.8042862919530931</v>
      </c>
      <c r="L16" s="18">
        <v>199</v>
      </c>
      <c r="M16" s="19">
        <f t="shared" si="4"/>
        <v>14.05367231638418</v>
      </c>
      <c r="N16" s="18">
        <v>35</v>
      </c>
      <c r="O16" s="19">
        <f t="shared" si="4"/>
        <v>3.8251366120218582</v>
      </c>
      <c r="P16" s="18">
        <v>56</v>
      </c>
      <c r="Q16" s="19">
        <f t="shared" si="4"/>
        <v>5.8947368421052628</v>
      </c>
      <c r="R16" s="18">
        <v>98</v>
      </c>
      <c r="S16" s="19">
        <f t="shared" si="4"/>
        <v>11.708482676224612</v>
      </c>
    </row>
    <row r="17" spans="1:19" ht="30" x14ac:dyDescent="0.25">
      <c r="A17" s="5" t="s">
        <v>26</v>
      </c>
      <c r="B17" s="6">
        <f>B13+B14+B15+B16</f>
        <v>613</v>
      </c>
      <c r="C17" s="8">
        <f t="shared" si="0"/>
        <v>28.578088578088579</v>
      </c>
      <c r="D17" s="6">
        <f>D13+D14+D15+D16</f>
        <v>500</v>
      </c>
      <c r="E17" s="8">
        <f t="shared" si="1"/>
        <v>24.050024050024049</v>
      </c>
      <c r="F17" s="6">
        <f>F13+F14+F15+F16</f>
        <v>382</v>
      </c>
      <c r="G17" s="8">
        <f t="shared" si="2"/>
        <v>19.234642497482376</v>
      </c>
      <c r="H17" s="6">
        <f>H13+H14+H15+H16</f>
        <v>425</v>
      </c>
      <c r="I17" s="8">
        <f t="shared" si="5"/>
        <v>19.135524538496174</v>
      </c>
      <c r="J17" s="6">
        <f>J13+J14+J15+J16</f>
        <v>714</v>
      </c>
      <c r="K17" s="8">
        <f t="shared" si="3"/>
        <v>28.871815608572582</v>
      </c>
      <c r="L17" s="6">
        <f>L13+L14+L15+L16</f>
        <v>356</v>
      </c>
      <c r="M17" s="8">
        <f t="shared" si="4"/>
        <v>25.141242937853107</v>
      </c>
      <c r="N17" s="6">
        <f>N13+N14+N15+N16</f>
        <v>273</v>
      </c>
      <c r="O17" s="8">
        <f t="shared" si="4"/>
        <v>29.836065573770494</v>
      </c>
      <c r="P17" s="6">
        <f>P13+P14+P15+P16</f>
        <v>214</v>
      </c>
      <c r="Q17" s="8">
        <f t="shared" si="4"/>
        <v>22.526315789473685</v>
      </c>
      <c r="R17" s="6">
        <f>R13+R14+R15+R16</f>
        <v>261</v>
      </c>
      <c r="S17" s="8">
        <f t="shared" si="4"/>
        <v>31.182795698924732</v>
      </c>
    </row>
    <row r="18" spans="1:19" x14ac:dyDescent="0.25">
      <c r="A18" s="11" t="s">
        <v>5</v>
      </c>
      <c r="B18" s="12">
        <v>128</v>
      </c>
      <c r="C18" s="13">
        <f t="shared" si="0"/>
        <v>5.9673659673659678</v>
      </c>
      <c r="D18" s="12">
        <v>81</v>
      </c>
      <c r="E18" s="13">
        <f t="shared" si="1"/>
        <v>3.8961038961038961</v>
      </c>
      <c r="F18" s="12">
        <v>84</v>
      </c>
      <c r="G18" s="13">
        <f t="shared" si="2"/>
        <v>4.2296072507552873</v>
      </c>
      <c r="H18" s="12">
        <v>129</v>
      </c>
      <c r="I18" s="13">
        <f t="shared" si="5"/>
        <v>5.8081945069788388</v>
      </c>
      <c r="J18" s="12">
        <v>157</v>
      </c>
      <c r="K18" s="13">
        <f t="shared" si="3"/>
        <v>6.3485644965628794</v>
      </c>
      <c r="L18" s="12">
        <v>27</v>
      </c>
      <c r="M18" s="13">
        <f t="shared" si="4"/>
        <v>1.9067796610169492</v>
      </c>
      <c r="N18" s="12">
        <v>48</v>
      </c>
      <c r="O18" s="13">
        <f t="shared" si="4"/>
        <v>5.2459016393442619</v>
      </c>
      <c r="P18" s="12">
        <v>228</v>
      </c>
      <c r="Q18" s="13">
        <f t="shared" si="4"/>
        <v>24</v>
      </c>
      <c r="R18" s="12">
        <v>99</v>
      </c>
      <c r="S18" s="13">
        <f t="shared" si="4"/>
        <v>11.827956989247312</v>
      </c>
    </row>
    <row r="19" spans="1:19" x14ac:dyDescent="0.25">
      <c r="A19" s="14" t="s">
        <v>6</v>
      </c>
      <c r="B19" s="15">
        <v>103</v>
      </c>
      <c r="C19" s="16">
        <f t="shared" si="0"/>
        <v>4.8018648018648014</v>
      </c>
      <c r="D19" s="15">
        <v>22</v>
      </c>
      <c r="E19" s="16">
        <f t="shared" si="1"/>
        <v>1.0582010582010581</v>
      </c>
      <c r="F19" s="15">
        <v>38</v>
      </c>
      <c r="G19" s="16">
        <f t="shared" si="2"/>
        <v>1.9133937562940584</v>
      </c>
      <c r="H19" s="15">
        <v>75</v>
      </c>
      <c r="I19" s="16">
        <f t="shared" si="5"/>
        <v>3.376857271499325</v>
      </c>
      <c r="J19" s="15">
        <v>45</v>
      </c>
      <c r="K19" s="16">
        <f t="shared" si="3"/>
        <v>1.8196522442377678</v>
      </c>
      <c r="L19" s="15">
        <v>15</v>
      </c>
      <c r="M19" s="16">
        <f t="shared" si="4"/>
        <v>1.0593220338983049</v>
      </c>
      <c r="N19" s="15">
        <v>15</v>
      </c>
      <c r="O19" s="16">
        <f t="shared" si="4"/>
        <v>1.639344262295082</v>
      </c>
      <c r="P19" s="15">
        <v>7</v>
      </c>
      <c r="Q19" s="16">
        <f t="shared" si="4"/>
        <v>0.73684210526315785</v>
      </c>
      <c r="R19" s="15">
        <v>23</v>
      </c>
      <c r="S19" s="16">
        <f t="shared" si="4"/>
        <v>2.7479091995221028</v>
      </c>
    </row>
    <row r="20" spans="1:19" x14ac:dyDescent="0.25">
      <c r="A20" s="14" t="s">
        <v>7</v>
      </c>
      <c r="B20" s="4">
        <v>0</v>
      </c>
      <c r="C20" s="16">
        <f>B20/B$32*100</f>
        <v>0</v>
      </c>
      <c r="D20" s="4">
        <v>1</v>
      </c>
      <c r="E20" s="16">
        <f>D20/D$32*100</f>
        <v>4.8100048100048101E-2</v>
      </c>
      <c r="F20" s="4">
        <v>2</v>
      </c>
      <c r="G20" s="16">
        <f t="shared" si="2"/>
        <v>0.10070493454179255</v>
      </c>
      <c r="H20" s="4">
        <v>0</v>
      </c>
      <c r="I20" s="7">
        <v>0</v>
      </c>
      <c r="J20" s="4">
        <v>0</v>
      </c>
      <c r="K20" s="7">
        <v>0</v>
      </c>
      <c r="L20" s="15">
        <v>1</v>
      </c>
      <c r="M20" s="16">
        <f t="shared" si="4"/>
        <v>7.0621468926553674E-2</v>
      </c>
      <c r="N20" s="4">
        <v>0</v>
      </c>
      <c r="O20" s="7">
        <v>0</v>
      </c>
      <c r="P20" s="15">
        <v>14</v>
      </c>
      <c r="Q20" s="16">
        <f t="shared" si="4"/>
        <v>1.4736842105263157</v>
      </c>
      <c r="R20" s="15">
        <v>6</v>
      </c>
      <c r="S20" s="16">
        <f t="shared" si="4"/>
        <v>0.71684587813620071</v>
      </c>
    </row>
    <row r="21" spans="1:19" x14ac:dyDescent="0.25">
      <c r="A21" s="17" t="s">
        <v>8</v>
      </c>
      <c r="B21" s="18">
        <v>154</v>
      </c>
      <c r="C21" s="19">
        <f>B21/B$32*100</f>
        <v>7.1794871794871788</v>
      </c>
      <c r="D21" s="18">
        <v>615</v>
      </c>
      <c r="E21" s="19">
        <f>D21/D$32*100</f>
        <v>29.58152958152958</v>
      </c>
      <c r="F21" s="18">
        <v>559</v>
      </c>
      <c r="G21" s="19">
        <f t="shared" si="2"/>
        <v>28.147029204431018</v>
      </c>
      <c r="H21" s="18">
        <v>333</v>
      </c>
      <c r="I21" s="19">
        <f>H21/H$32*100</f>
        <v>14.993246285457001</v>
      </c>
      <c r="J21" s="18">
        <v>214</v>
      </c>
      <c r="K21" s="19">
        <f t="shared" si="3"/>
        <v>8.6534573392640528</v>
      </c>
      <c r="L21" s="18">
        <v>385</v>
      </c>
      <c r="M21" s="19">
        <f t="shared" si="4"/>
        <v>27.189265536723163</v>
      </c>
      <c r="N21" s="18">
        <v>159</v>
      </c>
      <c r="O21" s="19">
        <f t="shared" si="4"/>
        <v>17.377049180327869</v>
      </c>
      <c r="P21" s="18">
        <v>93</v>
      </c>
      <c r="Q21" s="19">
        <f t="shared" si="4"/>
        <v>9.7894736842105257</v>
      </c>
      <c r="R21" s="18">
        <v>73</v>
      </c>
      <c r="S21" s="19">
        <f t="shared" si="4"/>
        <v>8.7216248506571095</v>
      </c>
    </row>
    <row r="22" spans="1:19" ht="30" x14ac:dyDescent="0.25">
      <c r="A22" s="5" t="s">
        <v>27</v>
      </c>
      <c r="B22" s="6">
        <f>B18+B19+B20+B21</f>
        <v>385</v>
      </c>
      <c r="C22" s="8">
        <f t="shared" ref="C22:C25" si="6">B22/B$32*100</f>
        <v>17.948717948717949</v>
      </c>
      <c r="D22" s="6">
        <f>D18+D19+D20+D21</f>
        <v>719</v>
      </c>
      <c r="E22" s="8">
        <f t="shared" si="1"/>
        <v>34.583934583934585</v>
      </c>
      <c r="F22" s="6">
        <f>F18+F19+F20+F21</f>
        <v>683</v>
      </c>
      <c r="G22" s="8">
        <f t="shared" si="2"/>
        <v>34.390735146022152</v>
      </c>
      <c r="H22" s="6">
        <f>H18+H19+H20+H21</f>
        <v>537</v>
      </c>
      <c r="I22" s="8">
        <f>H22/H$32*100</f>
        <v>24.178298063935163</v>
      </c>
      <c r="J22" s="6">
        <f>J18+J19+J20+J21</f>
        <v>416</v>
      </c>
      <c r="K22" s="8">
        <f t="shared" si="3"/>
        <v>16.8216740800647</v>
      </c>
      <c r="L22" s="6">
        <f>L18+L19+L20+L21</f>
        <v>428</v>
      </c>
      <c r="M22" s="8">
        <f t="shared" si="4"/>
        <v>30.225988700564972</v>
      </c>
      <c r="N22" s="6">
        <f>N18+N19+N20+N21</f>
        <v>222</v>
      </c>
      <c r="O22" s="8">
        <f t="shared" si="4"/>
        <v>24.262295081967213</v>
      </c>
      <c r="P22" s="6">
        <f>P18+P19+P20+P21</f>
        <v>342</v>
      </c>
      <c r="Q22" s="8">
        <f t="shared" si="4"/>
        <v>36</v>
      </c>
      <c r="R22" s="6">
        <f>R18+R19+R20+R21</f>
        <v>201</v>
      </c>
      <c r="S22" s="8">
        <f t="shared" si="4"/>
        <v>24.014336917562723</v>
      </c>
    </row>
    <row r="23" spans="1:19" x14ac:dyDescent="0.25">
      <c r="A23" s="11" t="s">
        <v>9</v>
      </c>
      <c r="B23" s="12">
        <v>22</v>
      </c>
      <c r="C23" s="13">
        <f t="shared" si="6"/>
        <v>1.0256410256410255</v>
      </c>
      <c r="D23" s="12">
        <v>76</v>
      </c>
      <c r="E23" s="13">
        <f t="shared" si="1"/>
        <v>3.6556036556036555</v>
      </c>
      <c r="F23" s="12">
        <v>67</v>
      </c>
      <c r="G23" s="13">
        <f t="shared" si="2"/>
        <v>3.3736153071500503</v>
      </c>
      <c r="H23" s="12">
        <v>81</v>
      </c>
      <c r="I23" s="13">
        <f>H23/H$32*100</f>
        <v>3.6470058532192704</v>
      </c>
      <c r="J23" s="12">
        <v>11</v>
      </c>
      <c r="K23" s="13">
        <f t="shared" si="3"/>
        <v>0.44480388192478765</v>
      </c>
      <c r="L23" s="12">
        <v>4</v>
      </c>
      <c r="M23" s="13">
        <f t="shared" si="4"/>
        <v>0.2824858757062147</v>
      </c>
      <c r="N23" s="12">
        <v>74</v>
      </c>
      <c r="O23" s="13">
        <f t="shared" si="4"/>
        <v>8.0874316939890711</v>
      </c>
      <c r="P23" s="12">
        <v>4</v>
      </c>
      <c r="Q23" s="13">
        <f t="shared" si="4"/>
        <v>0.42105263157894735</v>
      </c>
      <c r="R23" s="12">
        <v>3</v>
      </c>
      <c r="S23" s="13">
        <f t="shared" si="4"/>
        <v>0.35842293906810035</v>
      </c>
    </row>
    <row r="24" spans="1:19" x14ac:dyDescent="0.25">
      <c r="A24" s="14" t="s">
        <v>10</v>
      </c>
      <c r="B24" s="15">
        <v>23</v>
      </c>
      <c r="C24" s="16">
        <f t="shared" si="6"/>
        <v>1.0722610722610724</v>
      </c>
      <c r="D24" s="15">
        <v>33</v>
      </c>
      <c r="E24" s="16">
        <f t="shared" si="1"/>
        <v>1.5873015873015872</v>
      </c>
      <c r="F24" s="15">
        <v>28</v>
      </c>
      <c r="G24" s="16">
        <f t="shared" si="2"/>
        <v>1.4098690835850958</v>
      </c>
      <c r="H24" s="15">
        <v>11</v>
      </c>
      <c r="I24" s="16">
        <f>H24/H$32*100</f>
        <v>0.49527239981990095</v>
      </c>
      <c r="J24" s="15">
        <v>1</v>
      </c>
      <c r="K24" s="16">
        <f t="shared" si="3"/>
        <v>4.0436716538617065E-2</v>
      </c>
      <c r="L24" s="4">
        <v>0</v>
      </c>
      <c r="M24" s="7">
        <v>0</v>
      </c>
      <c r="N24" s="15">
        <v>2</v>
      </c>
      <c r="O24" s="16">
        <f t="shared" si="4"/>
        <v>0.21857923497267759</v>
      </c>
      <c r="P24" s="4">
        <v>0</v>
      </c>
      <c r="Q24" s="7">
        <v>0</v>
      </c>
      <c r="R24" s="4">
        <v>0</v>
      </c>
      <c r="S24" s="16">
        <f t="shared" si="4"/>
        <v>0</v>
      </c>
    </row>
    <row r="25" spans="1:19" x14ac:dyDescent="0.25">
      <c r="A25" s="14" t="s">
        <v>11</v>
      </c>
      <c r="B25" s="15">
        <v>126</v>
      </c>
      <c r="C25" s="16">
        <f t="shared" si="6"/>
        <v>5.8741258741258742</v>
      </c>
      <c r="D25" s="15">
        <v>203</v>
      </c>
      <c r="E25" s="16">
        <f t="shared" si="1"/>
        <v>9.7643097643097647</v>
      </c>
      <c r="F25" s="15">
        <v>296</v>
      </c>
      <c r="G25" s="16">
        <f t="shared" si="2"/>
        <v>14.904330312185296</v>
      </c>
      <c r="H25" s="15">
        <v>121</v>
      </c>
      <c r="I25" s="16">
        <f>H25/H$32*100</f>
        <v>5.4479963980189101</v>
      </c>
      <c r="J25" s="15">
        <v>48</v>
      </c>
      <c r="K25" s="16">
        <f t="shared" si="3"/>
        <v>1.9409623938536191</v>
      </c>
      <c r="L25" s="15">
        <v>29</v>
      </c>
      <c r="M25" s="16">
        <f t="shared" si="4"/>
        <v>2.0480225988700562</v>
      </c>
      <c r="N25" s="15">
        <v>42</v>
      </c>
      <c r="O25" s="16">
        <f t="shared" si="4"/>
        <v>4.5901639344262293</v>
      </c>
      <c r="P25" s="15">
        <v>7</v>
      </c>
      <c r="Q25" s="16">
        <f t="shared" si="4"/>
        <v>0.73684210526315785</v>
      </c>
      <c r="R25" s="4">
        <v>2</v>
      </c>
      <c r="S25" s="16">
        <f t="shared" si="4"/>
        <v>0.23894862604540024</v>
      </c>
    </row>
    <row r="26" spans="1:19" x14ac:dyDescent="0.25">
      <c r="A26" s="14" t="s">
        <v>12</v>
      </c>
      <c r="B26" s="4">
        <v>32</v>
      </c>
      <c r="C26" s="7">
        <v>0</v>
      </c>
      <c r="D26" s="4">
        <v>0</v>
      </c>
      <c r="E26" s="7">
        <v>0</v>
      </c>
      <c r="F26" s="7">
        <v>0</v>
      </c>
      <c r="G26" s="7">
        <v>0</v>
      </c>
      <c r="H26" s="4">
        <v>0</v>
      </c>
      <c r="I26" s="7">
        <v>0</v>
      </c>
      <c r="J26" s="4">
        <v>0</v>
      </c>
      <c r="K26" s="7">
        <v>0</v>
      </c>
      <c r="L26" s="4">
        <v>0</v>
      </c>
      <c r="M26" s="7">
        <v>0</v>
      </c>
      <c r="N26" s="4">
        <v>0</v>
      </c>
      <c r="O26" s="7">
        <v>0</v>
      </c>
      <c r="P26" s="15">
        <v>1</v>
      </c>
      <c r="Q26" s="16">
        <f t="shared" si="4"/>
        <v>0.10526315789473684</v>
      </c>
      <c r="R26" s="4">
        <v>0</v>
      </c>
      <c r="S26" s="16">
        <f t="shared" si="4"/>
        <v>0</v>
      </c>
    </row>
    <row r="27" spans="1:19" x14ac:dyDescent="0.25">
      <c r="A27" s="14" t="s">
        <v>13</v>
      </c>
      <c r="B27" s="4">
        <v>86</v>
      </c>
      <c r="C27" s="16">
        <f>B28/B$32*100</f>
        <v>2.4242424242424243</v>
      </c>
      <c r="D27" s="4">
        <v>100</v>
      </c>
      <c r="E27" s="16">
        <f>D28/D$32*100</f>
        <v>1.491101491101491</v>
      </c>
      <c r="F27" s="4">
        <v>101</v>
      </c>
      <c r="G27" s="16">
        <f>F28/F$32*100</f>
        <v>2.4672708962739174</v>
      </c>
      <c r="H27" s="15">
        <v>69</v>
      </c>
      <c r="I27" s="16">
        <f>H27/H$32*100</f>
        <v>3.1067086897793788</v>
      </c>
      <c r="J27" s="15">
        <v>409</v>
      </c>
      <c r="K27" s="16">
        <f t="shared" si="3"/>
        <v>16.538617064294378</v>
      </c>
      <c r="L27" s="15">
        <v>36</v>
      </c>
      <c r="M27" s="16">
        <f t="shared" si="4"/>
        <v>2.5423728813559325</v>
      </c>
      <c r="N27" s="15">
        <v>5</v>
      </c>
      <c r="O27" s="16">
        <f t="shared" si="4"/>
        <v>0.54644808743169404</v>
      </c>
      <c r="P27" s="15">
        <v>43</v>
      </c>
      <c r="Q27" s="16">
        <f t="shared" si="4"/>
        <v>4.526315789473685</v>
      </c>
      <c r="R27" s="15">
        <v>37</v>
      </c>
      <c r="S27" s="16">
        <f t="shared" si="4"/>
        <v>4.4205495818399045</v>
      </c>
    </row>
    <row r="28" spans="1:19" x14ac:dyDescent="0.25">
      <c r="A28" s="14" t="s">
        <v>14</v>
      </c>
      <c r="B28" s="15">
        <v>52</v>
      </c>
      <c r="C28" s="16">
        <f>B29/B$32*100</f>
        <v>1.6317016317016315</v>
      </c>
      <c r="D28" s="15">
        <v>31</v>
      </c>
      <c r="E28" s="16">
        <f>D29/D$32*100</f>
        <v>3.0303030303030303</v>
      </c>
      <c r="F28" s="15">
        <v>49</v>
      </c>
      <c r="G28" s="16">
        <f>F29/F$32*100</f>
        <v>2.7693856998992952</v>
      </c>
      <c r="H28" s="15">
        <v>4</v>
      </c>
      <c r="I28" s="16">
        <f>H28/H$32*100</f>
        <v>0.18009905447996397</v>
      </c>
      <c r="J28" s="15">
        <v>103</v>
      </c>
      <c r="K28" s="16">
        <f t="shared" si="3"/>
        <v>4.1649818034775574</v>
      </c>
      <c r="L28" s="15">
        <v>5</v>
      </c>
      <c r="M28" s="16">
        <f t="shared" si="4"/>
        <v>0.35310734463276838</v>
      </c>
      <c r="N28" s="15">
        <v>24</v>
      </c>
      <c r="O28" s="16">
        <f t="shared" si="4"/>
        <v>2.622950819672131</v>
      </c>
      <c r="P28" s="15">
        <v>10</v>
      </c>
      <c r="Q28" s="16">
        <f t="shared" si="4"/>
        <v>1.0526315789473684</v>
      </c>
      <c r="R28" s="15">
        <v>10</v>
      </c>
      <c r="S28" s="16">
        <f t="shared" si="4"/>
        <v>1.1947431302270013</v>
      </c>
    </row>
    <row r="29" spans="1:19" x14ac:dyDescent="0.25">
      <c r="A29" s="14" t="s">
        <v>15</v>
      </c>
      <c r="B29" s="15">
        <v>35</v>
      </c>
      <c r="C29" s="16">
        <f>B30/B$32*100</f>
        <v>7.9254079254079253</v>
      </c>
      <c r="D29" s="15">
        <v>63</v>
      </c>
      <c r="E29" s="16">
        <f>D30/D$32*100</f>
        <v>0.72150072150072153</v>
      </c>
      <c r="F29" s="15">
        <v>55</v>
      </c>
      <c r="G29" s="16">
        <f>F30/F$32*100</f>
        <v>0.5538771399798591</v>
      </c>
      <c r="H29" s="15">
        <v>142</v>
      </c>
      <c r="I29" s="16">
        <f>H29/H$32*100</f>
        <v>6.3935164340387205</v>
      </c>
      <c r="J29" s="15">
        <v>89</v>
      </c>
      <c r="K29" s="16">
        <f t="shared" si="3"/>
        <v>3.5988677719369186</v>
      </c>
      <c r="L29" s="15">
        <v>56</v>
      </c>
      <c r="M29" s="16">
        <f t="shared" si="4"/>
        <v>3.9548022598870061</v>
      </c>
      <c r="N29" s="15">
        <v>70</v>
      </c>
      <c r="O29" s="16">
        <f t="shared" si="4"/>
        <v>7.6502732240437163</v>
      </c>
      <c r="P29" s="15">
        <v>28</v>
      </c>
      <c r="Q29" s="16">
        <f t="shared" si="4"/>
        <v>2.9473684210526314</v>
      </c>
      <c r="R29" s="15">
        <v>9</v>
      </c>
      <c r="S29" s="16">
        <f t="shared" si="4"/>
        <v>1.0752688172043012</v>
      </c>
    </row>
    <row r="30" spans="1:19" x14ac:dyDescent="0.25">
      <c r="A30" s="17" t="s">
        <v>16</v>
      </c>
      <c r="B30" s="15">
        <v>170</v>
      </c>
      <c r="C30" s="19">
        <f>B31/B$32*100</f>
        <v>25.454545454545453</v>
      </c>
      <c r="D30" s="15">
        <v>15</v>
      </c>
      <c r="E30" s="19">
        <f>D31/D$32*100</f>
        <v>25.06012506012506</v>
      </c>
      <c r="F30" s="15">
        <v>11</v>
      </c>
      <c r="G30" s="19">
        <f>F31/F$32*100</f>
        <v>30.56394763343404</v>
      </c>
      <c r="H30" s="18">
        <v>107</v>
      </c>
      <c r="I30" s="19">
        <f>H30/H$32*100</f>
        <v>4.8176497073390365</v>
      </c>
      <c r="J30" s="18">
        <v>19</v>
      </c>
      <c r="K30" s="19">
        <f t="shared" si="3"/>
        <v>0.76829761423372422</v>
      </c>
      <c r="L30" s="18">
        <v>1</v>
      </c>
      <c r="M30" s="19">
        <f t="shared" si="4"/>
        <v>7.0621468926553674E-2</v>
      </c>
      <c r="N30" s="20">
        <v>0</v>
      </c>
      <c r="O30" s="21">
        <v>0</v>
      </c>
      <c r="P30" s="20">
        <v>2</v>
      </c>
      <c r="Q30" s="21">
        <v>0</v>
      </c>
      <c r="R30" s="20">
        <v>0</v>
      </c>
      <c r="S30" s="19">
        <f t="shared" si="4"/>
        <v>0</v>
      </c>
    </row>
    <row r="31" spans="1:19" ht="30" x14ac:dyDescent="0.25">
      <c r="A31" s="5" t="s">
        <v>28</v>
      </c>
      <c r="B31" s="6">
        <f>SUM(B23:B30)</f>
        <v>546</v>
      </c>
      <c r="C31" s="8">
        <f>B31/B$32*100</f>
        <v>25.454545454545453</v>
      </c>
      <c r="D31" s="6">
        <f>SUM(D23:D30)</f>
        <v>521</v>
      </c>
      <c r="E31" s="8">
        <f>D31/D$32*100</f>
        <v>25.06012506012506</v>
      </c>
      <c r="F31" s="6">
        <f>SUM(F23:F30)</f>
        <v>607</v>
      </c>
      <c r="G31" s="8">
        <f>F31/F$32*100</f>
        <v>30.56394763343404</v>
      </c>
      <c r="H31" s="6">
        <f>SUM(H23:H30)</f>
        <v>535</v>
      </c>
      <c r="I31" s="8">
        <f>H31/H$32*100</f>
        <v>24.088248536695183</v>
      </c>
      <c r="J31" s="6">
        <f>SUM(J23:J30)</f>
        <v>680</v>
      </c>
      <c r="K31" s="8">
        <f t="shared" si="3"/>
        <v>27.496967246259601</v>
      </c>
      <c r="L31" s="6">
        <f>SUM(L23:L30)</f>
        <v>131</v>
      </c>
      <c r="M31" s="8">
        <f t="shared" si="4"/>
        <v>9.2514124293785311</v>
      </c>
      <c r="N31" s="6">
        <f>SUM(N23:N30)</f>
        <v>217</v>
      </c>
      <c r="O31" s="8">
        <f t="shared" si="4"/>
        <v>23.715846994535518</v>
      </c>
      <c r="P31" s="6">
        <f>SUM(P23:P30)</f>
        <v>95</v>
      </c>
      <c r="Q31" s="8">
        <f t="shared" si="4"/>
        <v>10</v>
      </c>
      <c r="R31" s="6">
        <f>SUM(R23:R30)</f>
        <v>61</v>
      </c>
      <c r="S31" s="8">
        <f t="shared" si="4"/>
        <v>7.2879330943847078</v>
      </c>
    </row>
    <row r="32" spans="1:19" s="3" customFormat="1" ht="20.25" customHeight="1" x14ac:dyDescent="0.2">
      <c r="A32" s="1" t="s">
        <v>22</v>
      </c>
      <c r="B32" s="6">
        <f t="shared" ref="B32:S32" si="7">B12+B17+B22+B31</f>
        <v>2145</v>
      </c>
      <c r="C32" s="8">
        <f t="shared" si="7"/>
        <v>100</v>
      </c>
      <c r="D32" s="6">
        <f t="shared" si="7"/>
        <v>2079</v>
      </c>
      <c r="E32" s="8">
        <f t="shared" si="7"/>
        <v>100</v>
      </c>
      <c r="F32" s="6">
        <f t="shared" si="7"/>
        <v>1986</v>
      </c>
      <c r="G32" s="8">
        <f t="shared" si="7"/>
        <v>100</v>
      </c>
      <c r="H32" s="6">
        <f t="shared" si="7"/>
        <v>2221</v>
      </c>
      <c r="I32" s="8">
        <f t="shared" si="7"/>
        <v>100</v>
      </c>
      <c r="J32" s="6">
        <f t="shared" si="7"/>
        <v>2473</v>
      </c>
      <c r="K32" s="8">
        <f t="shared" si="7"/>
        <v>100</v>
      </c>
      <c r="L32" s="6">
        <f t="shared" si="7"/>
        <v>1416</v>
      </c>
      <c r="M32" s="8">
        <f t="shared" si="7"/>
        <v>100</v>
      </c>
      <c r="N32" s="6">
        <f t="shared" si="7"/>
        <v>915</v>
      </c>
      <c r="O32" s="8">
        <f t="shared" si="7"/>
        <v>100</v>
      </c>
      <c r="P32" s="6">
        <f t="shared" si="7"/>
        <v>950</v>
      </c>
      <c r="Q32" s="8">
        <f t="shared" si="7"/>
        <v>100</v>
      </c>
      <c r="R32" s="6">
        <f t="shared" si="7"/>
        <v>837</v>
      </c>
      <c r="S32" s="8">
        <f t="shared" si="7"/>
        <v>100.00000000000001</v>
      </c>
    </row>
    <row r="33" spans="1:19" s="3" customFormat="1" ht="20.25" customHeight="1" x14ac:dyDescent="0.35">
      <c r="A33" s="22" t="s">
        <v>23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24.75" customHeight="1" x14ac:dyDescent="0.3">
      <c r="A34" s="23" t="s">
        <v>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15.75" customHeight="1" x14ac:dyDescent="0.25">
      <c r="A35" s="24" t="s">
        <v>36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</sheetData>
  <mergeCells count="28">
    <mergeCell ref="R6:R7"/>
    <mergeCell ref="S6:S7"/>
    <mergeCell ref="R5:S5"/>
    <mergeCell ref="H6:H7"/>
    <mergeCell ref="I6:I7"/>
    <mergeCell ref="J6:J7"/>
    <mergeCell ref="K6:K7"/>
    <mergeCell ref="L6:L7"/>
    <mergeCell ref="M6:M7"/>
    <mergeCell ref="N6:N7"/>
    <mergeCell ref="O6:O7"/>
    <mergeCell ref="P5:Q5"/>
    <mergeCell ref="P6:P7"/>
    <mergeCell ref="Q6:Q7"/>
    <mergeCell ref="A5:A7"/>
    <mergeCell ref="H5:I5"/>
    <mergeCell ref="J5:K5"/>
    <mergeCell ref="L5:M5"/>
    <mergeCell ref="N5:O5"/>
    <mergeCell ref="F5:G5"/>
    <mergeCell ref="F6:F7"/>
    <mergeCell ref="G6:G7"/>
    <mergeCell ref="B5:C5"/>
    <mergeCell ref="D6:D7"/>
    <mergeCell ref="E6:E7"/>
    <mergeCell ref="B6:B7"/>
    <mergeCell ref="C6:C7"/>
    <mergeCell ref="D5:E5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3" orientation="portrait" r:id="rId1"/>
  <headerFooter>
    <oddFooter>&amp;L&amp;"Trebuchet MS,Grassetto"&amp;10Statistiche Italia - IMMATRICOLAZIONI
Automobile in cifre&amp;C&amp;"Trebuchet MS,Normale"&amp;9&amp;P/&amp;N&amp;R&amp;"Trebuchet MS,Grassetto"&amp;10ANFIA - Studi e Statistiche</oddFooter>
  </headerFooter>
  <ignoredErrors>
    <ignoredError sqref="E12:T12 E17:F17 E13:E16 G13:T16 E22:T22 E18:E21 G18:T21 E31:T31 E23:E30 G23:T30 G17:T17 C31:D31 C22:D22 C12:D12 C17:D17 E33:T34 T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31.AB_Autobus_anno_regione</vt:lpstr>
      <vt:lpstr>31.AB_BusLinea_anno_regione</vt:lpstr>
      <vt:lpstr>'31.AB_Autobus_anno_regione'!Area_stampa</vt:lpstr>
      <vt:lpstr>'31.AB_BusLinea_anno_regione'!Area_stampa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Giuseppe Casto</cp:lastModifiedBy>
  <cp:lastPrinted>2021-06-01T15:14:05Z</cp:lastPrinted>
  <dcterms:created xsi:type="dcterms:W3CDTF">2012-11-30T09:37:34Z</dcterms:created>
  <dcterms:modified xsi:type="dcterms:W3CDTF">2023-07-12T12:37:57Z</dcterms:modified>
</cp:coreProperties>
</file>