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7.Automobile_in_Cifre\2023\StatisticheItalia\Produzione\Aggiornati (e pubblicati)\"/>
    </mc:Choice>
  </mc:AlternateContent>
  <xr:revisionPtr revIDLastSave="0" documentId="13_ncr:1_{0B3546A8-B779-461B-9541-B40C1D65D4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noAlim" sheetId="1" r:id="rId1"/>
  </sheets>
  <externalReferences>
    <externalReference r:id="rId2"/>
  </externalReferences>
  <definedNames>
    <definedName name="_xlnm.Print_Area" localSheetId="0">AnnoAlim!$A$1:$H$140</definedName>
    <definedName name="Excel_BuiltIn_Print_Titles_12">'[1]12.autocaravan'!#REF!</definedName>
    <definedName name="Excel_BuiltIn_Print_Titles_13">#REF!</definedName>
    <definedName name="Excel_BuiltIn_Print_Titles_9">'[1]9.autovetture usate'!#REF!</definedName>
    <definedName name="_xlnm.Print_Titles" localSheetId="0">AnnoAlim!$1:$6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3" i="1" l="1"/>
  <c r="C93" i="1"/>
  <c r="H93" i="1" s="1"/>
  <c r="H49" i="1"/>
  <c r="F49" i="1"/>
  <c r="H137" i="1"/>
  <c r="H136" i="1" l="1"/>
  <c r="H92" i="1"/>
  <c r="H135" i="1" l="1"/>
  <c r="H91" i="1"/>
  <c r="H47" i="1"/>
  <c r="H50" i="1"/>
  <c r="H134" i="1"/>
  <c r="H90" i="1"/>
  <c r="H46" i="1"/>
  <c r="H133" i="1" l="1"/>
  <c r="C89" i="1"/>
  <c r="H89" i="1" s="1"/>
  <c r="H45" i="1"/>
  <c r="H132" i="1"/>
  <c r="H94" i="1"/>
  <c r="H88" i="1"/>
  <c r="H44" i="1"/>
  <c r="H131" i="1"/>
  <c r="C87" i="1"/>
  <c r="H87" i="1" s="1"/>
  <c r="H43" i="1"/>
  <c r="H86" i="1"/>
  <c r="H42" i="1"/>
  <c r="H130" i="1"/>
  <c r="H138" i="1"/>
  <c r="H129" i="1"/>
  <c r="H85" i="1"/>
  <c r="H41" i="1"/>
  <c r="H40" i="1"/>
  <c r="H128" i="1"/>
  <c r="H84" i="1"/>
  <c r="H12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C69" i="1"/>
  <c r="H69" i="1" s="1"/>
  <c r="H70" i="1"/>
  <c r="C71" i="1"/>
  <c r="H71" i="1" s="1"/>
  <c r="C72" i="1"/>
  <c r="H72" i="1" s="1"/>
  <c r="H73" i="1"/>
  <c r="C74" i="1"/>
  <c r="H74" i="1" s="1"/>
  <c r="C75" i="1"/>
  <c r="H75" i="1" s="1"/>
  <c r="C76" i="1"/>
  <c r="H76" i="1" s="1"/>
  <c r="H77" i="1"/>
  <c r="H78" i="1"/>
  <c r="C79" i="1"/>
  <c r="H79" i="1" s="1"/>
  <c r="C80" i="1"/>
  <c r="H80" i="1" s="1"/>
  <c r="H81" i="1"/>
  <c r="H82" i="1"/>
  <c r="H83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</calcChain>
</file>

<file path=xl/sharedStrings.xml><?xml version="1.0" encoding="utf-8"?>
<sst xmlns="http://schemas.openxmlformats.org/spreadsheetml/2006/main" count="157" uniqueCount="15">
  <si>
    <t>DOMESTIC  PRODUCTION - MOTOR VEHICLES BY FUEL</t>
  </si>
  <si>
    <t>Diesel</t>
  </si>
  <si>
    <t>-</t>
  </si>
  <si>
    <t>PRODUZIONE NAZIONALE - AUTOVEICOLI PER ALIMENTAZIONE</t>
  </si>
  <si>
    <r>
      <t xml:space="preserve">Anni </t>
    </r>
    <r>
      <rPr>
        <i/>
        <sz val="9"/>
        <color theme="1" tint="0.14999847407452621"/>
        <rFont val="Trebuchet MS"/>
        <family val="2"/>
      </rPr>
      <t>/ Years</t>
    </r>
  </si>
  <si>
    <r>
      <t xml:space="preserve">Benzina </t>
    </r>
    <r>
      <rPr>
        <i/>
        <sz val="9"/>
        <color theme="1" tint="0.14999847407452621"/>
        <rFont val="Trebuchet MS"/>
        <family val="2"/>
      </rPr>
      <t>/ Petrol</t>
    </r>
  </si>
  <si>
    <r>
      <t xml:space="preserve">Metano </t>
    </r>
    <r>
      <rPr>
        <i/>
        <sz val="9"/>
        <color theme="1" tint="0.14999847407452621"/>
        <rFont val="Trebuchet MS"/>
        <family val="2"/>
      </rPr>
      <t>/ CNG</t>
    </r>
  </si>
  <si>
    <r>
      <t xml:space="preserve">GPL </t>
    </r>
    <r>
      <rPr>
        <i/>
        <sz val="9"/>
        <color theme="1" tint="0.14999847407452621"/>
        <rFont val="Trebuchet MS"/>
        <family val="2"/>
      </rPr>
      <t>/ LPG</t>
    </r>
  </si>
  <si>
    <r>
      <t xml:space="preserve">Elettrica </t>
    </r>
    <r>
      <rPr>
        <i/>
        <sz val="9"/>
        <color theme="1" tint="0.14999847407452621"/>
        <rFont val="Trebuchet MS"/>
        <family val="2"/>
      </rPr>
      <t>/ Electric</t>
    </r>
  </si>
  <si>
    <r>
      <t xml:space="preserve">Totale </t>
    </r>
    <r>
      <rPr>
        <i/>
        <sz val="9"/>
        <color theme="1" tint="0.14999847407452621"/>
        <rFont val="Trebuchet MS"/>
        <family val="2"/>
      </rPr>
      <t>/ Total</t>
    </r>
  </si>
  <si>
    <r>
      <t xml:space="preserve">Autobus </t>
    </r>
    <r>
      <rPr>
        <i/>
        <sz val="9"/>
        <color theme="1" tint="0.14999847407452621"/>
        <rFont val="Trebuchet MS"/>
        <family val="2"/>
      </rPr>
      <t>/ Buses</t>
    </r>
  </si>
  <si>
    <r>
      <t>Veicoli commerciali e industriali</t>
    </r>
    <r>
      <rPr>
        <i/>
        <sz val="9"/>
        <color theme="1" tint="0.14999847407452621"/>
        <rFont val="Trebuchet MS"/>
        <family val="2"/>
      </rPr>
      <t xml:space="preserve"> / Industrial and commercial vehicles </t>
    </r>
  </si>
  <si>
    <r>
      <t xml:space="preserve">Autovetture </t>
    </r>
    <r>
      <rPr>
        <i/>
        <sz val="9"/>
        <color theme="1" tint="0.14999847407452621"/>
        <rFont val="Trebuchet MS"/>
        <family val="2"/>
      </rPr>
      <t xml:space="preserve">/ Cars </t>
    </r>
  </si>
  <si>
    <r>
      <t xml:space="preserve">Ibride </t>
    </r>
    <r>
      <rPr>
        <i/>
        <sz val="9"/>
        <rFont val="Trebuchet MS"/>
        <family val="2"/>
      </rPr>
      <t>/ Hybrid</t>
    </r>
  </si>
  <si>
    <t>Aggiornato al 30/04/2023 / Updated April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</si>
</sst>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.00_-;\-* #,##0.00_-;_-* \-??_-;_-@_-"/>
    <numFmt numFmtId="165" formatCode="_-* #,##0_-;\-* #,##0_-;_-* \-_-;_-@_-"/>
  </numFmts>
  <fonts count="3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b/>
      <i/>
      <sz val="9"/>
      <name val="Trebuchet MS"/>
      <family val="2"/>
    </font>
    <font>
      <b/>
      <sz val="9"/>
      <name val="Trebuchet MS"/>
      <family val="2"/>
    </font>
    <font>
      <i/>
      <sz val="10"/>
      <color theme="1" tint="0.14999847407452621"/>
      <name val="Trebuchet MS"/>
      <family val="2"/>
    </font>
    <font>
      <i/>
      <sz val="9"/>
      <color theme="1" tint="0.14999847407452621"/>
      <name val="Trebuchet MS"/>
      <family val="2"/>
    </font>
    <font>
      <sz val="8"/>
      <name val="Trebuchet MS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24994659260841701"/>
      </top>
      <bottom/>
      <diagonal/>
    </border>
    <border>
      <left/>
      <right style="thin">
        <color indexed="64"/>
      </right>
      <top style="hair">
        <color theme="0" tint="-0.24994659260841701"/>
      </top>
      <bottom style="thin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1" fontId="1" fillId="0" borderId="0" applyFont="0" applyFill="0" applyBorder="0" applyAlignment="0" applyProtection="0"/>
    <xf numFmtId="165" fontId="8" fillId="0" borderId="0" applyFill="0" applyBorder="0" applyAlignment="0" applyProtection="0"/>
    <xf numFmtId="164" fontId="8" fillId="0" borderId="0" applyFill="0" applyBorder="0" applyAlignment="0" applyProtection="0"/>
    <xf numFmtId="43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2" fillId="0" borderId="0"/>
    <xf numFmtId="0" fontId="8" fillId="0" borderId="0"/>
    <xf numFmtId="0" fontId="2" fillId="0" borderId="0"/>
    <xf numFmtId="0" fontId="8" fillId="23" borderId="4" applyNumberFormat="0" applyFon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/>
    <xf numFmtId="0" fontId="22" fillId="0" borderId="0" xfId="0" applyFont="1" applyAlignment="1">
      <alignment horizontal="centerContinuous"/>
    </xf>
    <xf numFmtId="0" fontId="23" fillId="0" borderId="0" xfId="0" applyFont="1"/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left"/>
    </xf>
    <xf numFmtId="3" fontId="23" fillId="0" borderId="0" xfId="0" applyNumberFormat="1" applyFont="1"/>
    <xf numFmtId="0" fontId="23" fillId="0" borderId="0" xfId="0" applyFont="1" applyAlignment="1">
      <alignment vertical="center"/>
    </xf>
    <xf numFmtId="0" fontId="27" fillId="0" borderId="0" xfId="0" applyFont="1" applyAlignment="1">
      <alignment horizontal="left" vertical="center" indent="13"/>
    </xf>
    <xf numFmtId="0" fontId="22" fillId="0" borderId="11" xfId="0" applyFont="1" applyBorder="1" applyAlignment="1">
      <alignment horizontal="center"/>
    </xf>
    <xf numFmtId="41" fontId="22" fillId="0" borderId="11" xfId="29" applyFont="1" applyBorder="1" applyAlignment="1">
      <alignment horizontal="right"/>
    </xf>
    <xf numFmtId="41" fontId="22" fillId="0" borderId="12" xfId="29" applyFont="1" applyBorder="1" applyAlignment="1">
      <alignment horizontal="right"/>
    </xf>
    <xf numFmtId="0" fontId="22" fillId="0" borderId="13" xfId="0" applyFont="1" applyBorder="1" applyAlignment="1">
      <alignment horizontal="center"/>
    </xf>
    <xf numFmtId="41" fontId="22" fillId="0" borderId="13" xfId="29" applyFont="1" applyBorder="1" applyAlignment="1">
      <alignment horizontal="right"/>
    </xf>
    <xf numFmtId="41" fontId="22" fillId="0" borderId="14" xfId="29" applyFont="1" applyBorder="1" applyAlignment="1">
      <alignment horizontal="right"/>
    </xf>
    <xf numFmtId="0" fontId="22" fillId="0" borderId="15" xfId="0" applyFont="1" applyBorder="1" applyAlignment="1">
      <alignment horizontal="center"/>
    </xf>
    <xf numFmtId="41" fontId="22" fillId="0" borderId="15" xfId="29" applyFont="1" applyBorder="1" applyAlignment="1">
      <alignment horizontal="right"/>
    </xf>
    <xf numFmtId="41" fontId="22" fillId="0" borderId="13" xfId="0" applyNumberFormat="1" applyFont="1" applyBorder="1"/>
    <xf numFmtId="41" fontId="22" fillId="0" borderId="16" xfId="0" applyNumberFormat="1" applyFont="1" applyBorder="1"/>
    <xf numFmtId="41" fontId="22" fillId="0" borderId="13" xfId="29" applyFont="1" applyBorder="1"/>
    <xf numFmtId="0" fontId="22" fillId="25" borderId="13" xfId="0" applyFont="1" applyFill="1" applyBorder="1" applyAlignment="1">
      <alignment horizontal="center"/>
    </xf>
    <xf numFmtId="41" fontId="22" fillId="25" borderId="13" xfId="29" applyFont="1" applyFill="1" applyBorder="1" applyAlignment="1">
      <alignment horizontal="right"/>
    </xf>
    <xf numFmtId="41" fontId="22" fillId="25" borderId="13" xfId="29" applyFont="1" applyFill="1" applyBorder="1"/>
    <xf numFmtId="41" fontId="22" fillId="25" borderId="13" xfId="0" applyNumberFormat="1" applyFont="1" applyFill="1" applyBorder="1"/>
    <xf numFmtId="0" fontId="22" fillId="25" borderId="17" xfId="0" applyFont="1" applyFill="1" applyBorder="1" applyAlignment="1">
      <alignment horizontal="center"/>
    </xf>
    <xf numFmtId="41" fontId="22" fillId="25" borderId="17" xfId="29" applyFont="1" applyFill="1" applyBorder="1" applyAlignment="1">
      <alignment horizontal="right"/>
    </xf>
    <xf numFmtId="41" fontId="22" fillId="25" borderId="17" xfId="29" applyFont="1" applyFill="1" applyBorder="1"/>
    <xf numFmtId="41" fontId="22" fillId="25" borderId="17" xfId="0" applyNumberFormat="1" applyFont="1" applyFill="1" applyBorder="1"/>
    <xf numFmtId="41" fontId="22" fillId="0" borderId="16" xfId="29" applyFont="1" applyBorder="1" applyAlignment="1">
      <alignment horizontal="right"/>
    </xf>
    <xf numFmtId="0" fontId="22" fillId="0" borderId="11" xfId="0" applyFont="1" applyBorder="1" applyAlignment="1">
      <alignment horizontal="center" vertical="center"/>
    </xf>
    <xf numFmtId="41" fontId="22" fillId="0" borderId="18" xfId="29" applyFont="1" applyBorder="1" applyAlignment="1">
      <alignment horizontal="right"/>
    </xf>
    <xf numFmtId="0" fontId="22" fillId="0" borderId="13" xfId="0" applyFont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41" fontId="22" fillId="25" borderId="19" xfId="29" applyFont="1" applyFill="1" applyBorder="1" applyAlignment="1">
      <alignment horizontal="right"/>
    </xf>
    <xf numFmtId="0" fontId="22" fillId="25" borderId="19" xfId="0" applyFont="1" applyFill="1" applyBorder="1" applyAlignment="1">
      <alignment horizontal="center"/>
    </xf>
    <xf numFmtId="41" fontId="22" fillId="25" borderId="19" xfId="29" applyFont="1" applyFill="1" applyBorder="1"/>
    <xf numFmtId="0" fontId="26" fillId="24" borderId="20" xfId="0" applyFont="1" applyFill="1" applyBorder="1" applyAlignment="1">
      <alignment horizontal="center" vertical="center"/>
    </xf>
    <xf numFmtId="41" fontId="22" fillId="0" borderId="14" xfId="0" applyNumberFormat="1" applyFont="1" applyBorder="1"/>
    <xf numFmtId="41" fontId="22" fillId="25" borderId="14" xfId="0" applyNumberFormat="1" applyFont="1" applyFill="1" applyBorder="1"/>
    <xf numFmtId="41" fontId="22" fillId="25" borderId="21" xfId="0" applyNumberFormat="1" applyFont="1" applyFill="1" applyBorder="1"/>
    <xf numFmtId="41" fontId="22" fillId="25" borderId="22" xfId="0" applyNumberFormat="1" applyFont="1" applyFill="1" applyBorder="1"/>
    <xf numFmtId="41" fontId="22" fillId="25" borderId="11" xfId="29" applyFont="1" applyFill="1" applyBorder="1" applyAlignment="1">
      <alignment horizontal="right"/>
    </xf>
    <xf numFmtId="0" fontId="29" fillId="0" borderId="0" xfId="0" applyFont="1"/>
    <xf numFmtId="41" fontId="22" fillId="25" borderId="19" xfId="0" applyNumberFormat="1" applyFont="1" applyFill="1" applyBorder="1"/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indent="13"/>
    </xf>
    <xf numFmtId="0" fontId="21" fillId="0" borderId="0" xfId="0" applyFont="1" applyAlignment="1">
      <alignment horizontal="left" vertical="center" indent="13"/>
    </xf>
    <xf numFmtId="0" fontId="29" fillId="0" borderId="10" xfId="0" applyFont="1" applyBorder="1" applyAlignment="1">
      <alignment horizontal="left"/>
    </xf>
  </cellXfs>
  <cellStyles count="49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 [0]" xfId="29" builtinId="6"/>
    <cellStyle name="Migliaia [0] 2" xfId="30" xr:uid="{00000000-0005-0000-0000-00001D000000}"/>
    <cellStyle name="Migliaia 2" xfId="31" xr:uid="{00000000-0005-0000-0000-00001E000000}"/>
    <cellStyle name="Migliaia 3" xfId="32" xr:uid="{00000000-0005-0000-0000-00001F000000}"/>
    <cellStyle name="Neutrale" xfId="33" builtinId="28" customBuiltin="1"/>
    <cellStyle name="Normale" xfId="0" builtinId="0"/>
    <cellStyle name="Normale 2" xfId="34" xr:uid="{00000000-0005-0000-0000-000022000000}"/>
    <cellStyle name="Normale 2 2 2" xfId="35" xr:uid="{00000000-0005-0000-0000-000023000000}"/>
    <cellStyle name="Normale 3" xfId="36" xr:uid="{00000000-0005-0000-0000-000024000000}"/>
    <cellStyle name="Nota" xfId="37" builtinId="10" customBuiltin="1"/>
    <cellStyle name="Output" xfId="38" builtinId="21" customBuiltin="1"/>
    <cellStyle name="Testo avviso" xfId="39" builtinId="11" customBuiltin="1"/>
    <cellStyle name="Testo descrittivo" xfId="40" builtinId="53" customBuiltin="1"/>
    <cellStyle name="Titolo" xfId="41" builtinId="15" customBuiltin="1"/>
    <cellStyle name="Titolo 1" xfId="42" builtinId="16" customBuiltin="1"/>
    <cellStyle name="Titolo 2" xfId="43" builtinId="17" customBuiltin="1"/>
    <cellStyle name="Titolo 3" xfId="44" builtinId="18" customBuiltin="1"/>
    <cellStyle name="Titolo 4" xfId="45" builtinId="19" customBuiltin="1"/>
    <cellStyle name="Totale" xfId="46" builtinId="25" customBuiltin="1"/>
    <cellStyle name="Valore non valido" xfId="47" builtinId="27" customBuiltin="1"/>
    <cellStyle name="Valore valido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31749</xdr:rowOff>
    </xdr:from>
    <xdr:to>
      <xdr:col>1</xdr:col>
      <xdr:colOff>48316</xdr:colOff>
      <xdr:row>3</xdr:row>
      <xdr:rowOff>42333</xdr:rowOff>
    </xdr:to>
    <xdr:pic>
      <xdr:nvPicPr>
        <xdr:cNvPr id="2" name="Picture 5" descr="Logo ANFIA PANTONE">
          <a:extLst>
            <a:ext uri="{FF2B5EF4-FFF2-40B4-BE49-F238E27FC236}">
              <a16:creationId xmlns:a16="http://schemas.microsoft.com/office/drawing/2014/main" id="{FBACEC19-6140-499F-A8B6-F99DCA2F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" y="31749"/>
          <a:ext cx="1064317" cy="61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erti\Desktop\BackUp%2016042019\AutoInCifre_italia\StatisticheItalia\Produzione\Aggiornati\EXPORT_IM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Indice"/>
      <sheetName val="2.anno"/>
      <sheetName val="3.mese"/>
      <sheetName val="4.marca"/>
      <sheetName val="5.paesi di destinazione"/>
      <sheetName val="6.DATI DOGANALI"/>
      <sheetName val="7.settore automotive"/>
      <sheetName val="8.autovetture nuove"/>
      <sheetName val="9.autovetture usate"/>
      <sheetName val="10.veicoli industriali nuovi"/>
      <sheetName val="11.veicoli industriali usati"/>
      <sheetName val="12.autocaravan"/>
      <sheetName val="13.rimorchi"/>
      <sheetName val="14.anni_import"/>
      <sheetName val="15.anno_parti"/>
      <sheetName val="16.parti_paesi"/>
      <sheetName val="17.parti_macro famiglie merci"/>
      <sheetName val="18.parti_prodotti"/>
      <sheetName val="19.Natura dei da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0"/>
  <sheetViews>
    <sheetView showGridLines="0" tabSelected="1" zoomScale="90" zoomScaleNormal="90" workbookViewId="0">
      <pane ySplit="6" topLeftCell="A7" activePane="bottomLeft" state="frozen"/>
      <selection pane="bottomLeft"/>
    </sheetView>
  </sheetViews>
  <sheetFormatPr defaultColWidth="9.140625" defaultRowHeight="15" x14ac:dyDescent="0.3"/>
  <cols>
    <col min="1" max="1" width="15.7109375" style="2" customWidth="1"/>
    <col min="2" max="8" width="16.85546875" style="2" customWidth="1"/>
    <col min="9" max="9" width="11.5703125" style="2" customWidth="1"/>
    <col min="10" max="16384" width="9.140625" style="2"/>
  </cols>
  <sheetData>
    <row r="1" spans="1:8" ht="15.75" x14ac:dyDescent="0.35">
      <c r="B1" s="1"/>
      <c r="C1" s="1"/>
      <c r="D1" s="1"/>
      <c r="E1" s="1"/>
      <c r="F1" s="1"/>
      <c r="G1" s="1"/>
      <c r="H1" s="1"/>
    </row>
    <row r="2" spans="1:8" ht="15.75" customHeight="1" x14ac:dyDescent="0.3">
      <c r="A2" s="45" t="s">
        <v>3</v>
      </c>
      <c r="B2" s="45"/>
      <c r="C2" s="45"/>
      <c r="D2" s="45"/>
      <c r="E2" s="45"/>
      <c r="F2" s="45"/>
      <c r="G2" s="45"/>
      <c r="H2" s="45"/>
    </row>
    <row r="3" spans="1:8" ht="15.75" customHeight="1" x14ac:dyDescent="0.3">
      <c r="A3" s="44" t="s">
        <v>0</v>
      </c>
      <c r="B3" s="44"/>
      <c r="C3" s="44"/>
      <c r="D3" s="44"/>
      <c r="E3" s="44"/>
      <c r="F3" s="44"/>
      <c r="G3" s="44"/>
      <c r="H3" s="44"/>
    </row>
    <row r="4" spans="1:8" ht="15.75" customHeight="1" x14ac:dyDescent="0.3">
      <c r="A4" s="7"/>
      <c r="B4" s="7"/>
      <c r="C4" s="7"/>
      <c r="D4" s="7"/>
      <c r="E4" s="7"/>
      <c r="F4" s="7"/>
      <c r="G4" s="7"/>
      <c r="H4" s="7"/>
    </row>
    <row r="5" spans="1:8" ht="15.75" x14ac:dyDescent="0.35">
      <c r="A5" s="4"/>
      <c r="B5" s="3"/>
      <c r="C5" s="1"/>
      <c r="D5" s="1"/>
      <c r="E5" s="1"/>
      <c r="F5" s="1"/>
      <c r="G5" s="1"/>
      <c r="H5" s="1"/>
    </row>
    <row r="6" spans="1:8" s="6" customFormat="1" ht="26.25" customHeight="1" x14ac:dyDescent="0.2">
      <c r="A6" s="35" t="s">
        <v>4</v>
      </c>
      <c r="B6" s="35" t="s">
        <v>5</v>
      </c>
      <c r="C6" s="35" t="s">
        <v>1</v>
      </c>
      <c r="D6" s="35" t="s">
        <v>6</v>
      </c>
      <c r="E6" s="35" t="s">
        <v>7</v>
      </c>
      <c r="F6" s="35" t="s">
        <v>13</v>
      </c>
      <c r="G6" s="35" t="s">
        <v>8</v>
      </c>
      <c r="H6" s="35" t="s">
        <v>9</v>
      </c>
    </row>
    <row r="7" spans="1:8" ht="21" customHeight="1" x14ac:dyDescent="0.3">
      <c r="A7" s="43" t="s">
        <v>12</v>
      </c>
      <c r="B7" s="43"/>
      <c r="C7" s="43"/>
      <c r="D7" s="43"/>
      <c r="E7" s="43"/>
      <c r="F7" s="43"/>
      <c r="G7" s="43"/>
      <c r="H7" s="43"/>
    </row>
    <row r="8" spans="1:8" ht="15.75" x14ac:dyDescent="0.35">
      <c r="A8" s="28">
        <v>1980</v>
      </c>
      <c r="B8" s="29">
        <v>1365754</v>
      </c>
      <c r="C8" s="29">
        <v>79467</v>
      </c>
      <c r="D8" s="9">
        <v>0</v>
      </c>
      <c r="E8" s="9">
        <v>0</v>
      </c>
      <c r="F8" s="40" t="s">
        <v>2</v>
      </c>
      <c r="G8" s="9">
        <v>0</v>
      </c>
      <c r="H8" s="9">
        <f t="shared" ref="H8:H39" si="0">SUM(B8:G8)</f>
        <v>1445221</v>
      </c>
    </row>
    <row r="9" spans="1:8" ht="15.75" x14ac:dyDescent="0.35">
      <c r="A9" s="30">
        <v>1981</v>
      </c>
      <c r="B9" s="15">
        <v>1121371</v>
      </c>
      <c r="C9" s="15">
        <v>135969</v>
      </c>
      <c r="D9" s="12">
        <v>0</v>
      </c>
      <c r="E9" s="12">
        <v>0</v>
      </c>
      <c r="F9" s="20" t="s">
        <v>2</v>
      </c>
      <c r="G9" s="12">
        <v>0</v>
      </c>
      <c r="H9" s="12">
        <f t="shared" si="0"/>
        <v>1257340</v>
      </c>
    </row>
    <row r="10" spans="1:8" ht="15.75" x14ac:dyDescent="0.35">
      <c r="A10" s="30">
        <v>1982</v>
      </c>
      <c r="B10" s="15">
        <v>1128524</v>
      </c>
      <c r="C10" s="15">
        <v>168827</v>
      </c>
      <c r="D10" s="12">
        <v>0</v>
      </c>
      <c r="E10" s="12">
        <v>0</v>
      </c>
      <c r="F10" s="20" t="s">
        <v>2</v>
      </c>
      <c r="G10" s="12">
        <v>0</v>
      </c>
      <c r="H10" s="12">
        <f t="shared" si="0"/>
        <v>1297351</v>
      </c>
    </row>
    <row r="11" spans="1:8" ht="15.75" x14ac:dyDescent="0.35">
      <c r="A11" s="30">
        <v>1983</v>
      </c>
      <c r="B11" s="15">
        <v>1228557</v>
      </c>
      <c r="C11" s="15">
        <v>166974</v>
      </c>
      <c r="D11" s="12">
        <v>0</v>
      </c>
      <c r="E11" s="12">
        <v>0</v>
      </c>
      <c r="F11" s="20" t="s">
        <v>2</v>
      </c>
      <c r="G11" s="12">
        <v>0</v>
      </c>
      <c r="H11" s="12">
        <f t="shared" si="0"/>
        <v>1395531</v>
      </c>
    </row>
    <row r="12" spans="1:8" ht="15.75" x14ac:dyDescent="0.35">
      <c r="A12" s="30">
        <v>1984</v>
      </c>
      <c r="B12" s="15">
        <v>1169587</v>
      </c>
      <c r="C12" s="15">
        <v>269696</v>
      </c>
      <c r="D12" s="12">
        <v>0</v>
      </c>
      <c r="E12" s="12">
        <v>0</v>
      </c>
      <c r="F12" s="20" t="s">
        <v>2</v>
      </c>
      <c r="G12" s="12">
        <v>0</v>
      </c>
      <c r="H12" s="12">
        <f t="shared" si="0"/>
        <v>1439283</v>
      </c>
    </row>
    <row r="13" spans="1:8" ht="15.75" x14ac:dyDescent="0.35">
      <c r="A13" s="30">
        <v>1985</v>
      </c>
      <c r="B13" s="15">
        <v>1103818</v>
      </c>
      <c r="C13" s="15">
        <v>285338</v>
      </c>
      <c r="D13" s="12">
        <v>0</v>
      </c>
      <c r="E13" s="12">
        <v>0</v>
      </c>
      <c r="F13" s="20" t="s">
        <v>2</v>
      </c>
      <c r="G13" s="12">
        <v>0</v>
      </c>
      <c r="H13" s="12">
        <f t="shared" si="0"/>
        <v>1389156</v>
      </c>
    </row>
    <row r="14" spans="1:8" ht="15.75" x14ac:dyDescent="0.35">
      <c r="A14" s="30">
        <v>1986</v>
      </c>
      <c r="B14" s="15">
        <v>1368691</v>
      </c>
      <c r="C14" s="15">
        <v>283761</v>
      </c>
      <c r="D14" s="12">
        <v>0</v>
      </c>
      <c r="E14" s="12">
        <v>0</v>
      </c>
      <c r="F14" s="20" t="s">
        <v>2</v>
      </c>
      <c r="G14" s="12">
        <v>0</v>
      </c>
      <c r="H14" s="12">
        <f t="shared" si="0"/>
        <v>1652452</v>
      </c>
    </row>
    <row r="15" spans="1:8" ht="15.75" x14ac:dyDescent="0.35">
      <c r="A15" s="30">
        <v>1987</v>
      </c>
      <c r="B15" s="15">
        <v>1430027</v>
      </c>
      <c r="C15" s="15">
        <v>283273</v>
      </c>
      <c r="D15" s="12">
        <v>0</v>
      </c>
      <c r="E15" s="12">
        <v>0</v>
      </c>
      <c r="F15" s="20" t="s">
        <v>2</v>
      </c>
      <c r="G15" s="12">
        <v>0</v>
      </c>
      <c r="H15" s="12">
        <f t="shared" si="0"/>
        <v>1713300</v>
      </c>
    </row>
    <row r="16" spans="1:8" ht="15.75" x14ac:dyDescent="0.35">
      <c r="A16" s="30">
        <v>1988</v>
      </c>
      <c r="B16" s="15">
        <v>1660268</v>
      </c>
      <c r="C16" s="15">
        <v>224045</v>
      </c>
      <c r="D16" s="12">
        <v>0</v>
      </c>
      <c r="E16" s="12">
        <v>0</v>
      </c>
      <c r="F16" s="20" t="s">
        <v>2</v>
      </c>
      <c r="G16" s="12">
        <v>0</v>
      </c>
      <c r="H16" s="12">
        <f t="shared" si="0"/>
        <v>1884313</v>
      </c>
    </row>
    <row r="17" spans="1:9" ht="15.75" x14ac:dyDescent="0.35">
      <c r="A17" s="30">
        <v>1989</v>
      </c>
      <c r="B17" s="15">
        <v>1785742</v>
      </c>
      <c r="C17" s="15">
        <v>186227</v>
      </c>
      <c r="D17" s="12">
        <v>0</v>
      </c>
      <c r="E17" s="12">
        <v>0</v>
      </c>
      <c r="F17" s="20" t="s">
        <v>2</v>
      </c>
      <c r="G17" s="12">
        <v>0</v>
      </c>
      <c r="H17" s="12">
        <f t="shared" si="0"/>
        <v>1971969</v>
      </c>
    </row>
    <row r="18" spans="1:9" ht="15.75" x14ac:dyDescent="0.35">
      <c r="A18" s="30">
        <v>1990</v>
      </c>
      <c r="B18" s="15">
        <v>1756118</v>
      </c>
      <c r="C18" s="15">
        <v>118427</v>
      </c>
      <c r="D18" s="12">
        <v>0</v>
      </c>
      <c r="E18" s="12">
        <v>0</v>
      </c>
      <c r="F18" s="20" t="s">
        <v>2</v>
      </c>
      <c r="G18" s="12">
        <v>127</v>
      </c>
      <c r="H18" s="12">
        <f t="shared" si="0"/>
        <v>1874672</v>
      </c>
    </row>
    <row r="19" spans="1:9" ht="15.75" x14ac:dyDescent="0.35">
      <c r="A19" s="30">
        <v>1991</v>
      </c>
      <c r="B19" s="15">
        <v>1512760</v>
      </c>
      <c r="C19" s="15">
        <v>120144</v>
      </c>
      <c r="D19" s="12">
        <v>0</v>
      </c>
      <c r="E19" s="12">
        <v>0</v>
      </c>
      <c r="F19" s="20" t="s">
        <v>2</v>
      </c>
      <c r="G19" s="12">
        <v>0</v>
      </c>
      <c r="H19" s="12">
        <f t="shared" si="0"/>
        <v>1632904</v>
      </c>
    </row>
    <row r="20" spans="1:9" ht="15.75" x14ac:dyDescent="0.35">
      <c r="A20" s="30">
        <v>1992</v>
      </c>
      <c r="B20" s="15">
        <v>1336582</v>
      </c>
      <c r="C20" s="15">
        <v>140002</v>
      </c>
      <c r="D20" s="12">
        <v>0</v>
      </c>
      <c r="E20" s="12">
        <v>0</v>
      </c>
      <c r="F20" s="20" t="s">
        <v>2</v>
      </c>
      <c r="G20" s="12">
        <v>43</v>
      </c>
      <c r="H20" s="12">
        <f t="shared" si="0"/>
        <v>1476627</v>
      </c>
    </row>
    <row r="21" spans="1:9" ht="15.75" x14ac:dyDescent="0.35">
      <c r="A21" s="30">
        <v>1993</v>
      </c>
      <c r="B21" s="15">
        <v>1003350</v>
      </c>
      <c r="C21" s="15">
        <v>113703</v>
      </c>
      <c r="D21" s="12">
        <v>0</v>
      </c>
      <c r="E21" s="12">
        <v>0</v>
      </c>
      <c r="F21" s="20" t="s">
        <v>2</v>
      </c>
      <c r="G21" s="12">
        <v>0</v>
      </c>
      <c r="H21" s="12">
        <f t="shared" si="0"/>
        <v>1117053</v>
      </c>
    </row>
    <row r="22" spans="1:9" ht="15.75" x14ac:dyDescent="0.35">
      <c r="A22" s="30">
        <v>1994</v>
      </c>
      <c r="B22" s="15">
        <v>1194609</v>
      </c>
      <c r="C22" s="15">
        <v>146254</v>
      </c>
      <c r="D22" s="12">
        <v>0</v>
      </c>
      <c r="E22" s="12">
        <v>0</v>
      </c>
      <c r="F22" s="20" t="s">
        <v>2</v>
      </c>
      <c r="G22" s="12">
        <v>15</v>
      </c>
      <c r="H22" s="12">
        <f t="shared" si="0"/>
        <v>1340878</v>
      </c>
    </row>
    <row r="23" spans="1:9" ht="15.75" x14ac:dyDescent="0.35">
      <c r="A23" s="30">
        <v>1995</v>
      </c>
      <c r="B23" s="15">
        <v>1271829</v>
      </c>
      <c r="C23" s="15">
        <v>150508</v>
      </c>
      <c r="D23" s="12">
        <v>0</v>
      </c>
      <c r="E23" s="12">
        <v>0</v>
      </c>
      <c r="F23" s="20" t="s">
        <v>2</v>
      </c>
      <c r="G23" s="12">
        <v>22</v>
      </c>
      <c r="H23" s="12">
        <f t="shared" si="0"/>
        <v>1422359</v>
      </c>
    </row>
    <row r="24" spans="1:9" ht="15.75" x14ac:dyDescent="0.35">
      <c r="A24" s="30">
        <v>1996</v>
      </c>
      <c r="B24" s="15">
        <v>1151675</v>
      </c>
      <c r="C24" s="15">
        <v>166315</v>
      </c>
      <c r="D24" s="12">
        <v>0</v>
      </c>
      <c r="E24" s="12">
        <v>0</v>
      </c>
      <c r="F24" s="20" t="s">
        <v>2</v>
      </c>
      <c r="G24" s="12">
        <v>5</v>
      </c>
      <c r="H24" s="12">
        <f t="shared" si="0"/>
        <v>1317995</v>
      </c>
    </row>
    <row r="25" spans="1:9" ht="15.75" x14ac:dyDescent="0.35">
      <c r="A25" s="30">
        <v>1997</v>
      </c>
      <c r="B25" s="15">
        <v>1353064</v>
      </c>
      <c r="C25" s="15">
        <v>220325</v>
      </c>
      <c r="D25" s="12">
        <v>550</v>
      </c>
      <c r="E25" s="12">
        <v>0</v>
      </c>
      <c r="F25" s="20" t="s">
        <v>2</v>
      </c>
      <c r="G25" s="12">
        <v>8</v>
      </c>
      <c r="H25" s="12">
        <f t="shared" si="0"/>
        <v>1573947</v>
      </c>
    </row>
    <row r="26" spans="1:9" ht="15.75" x14ac:dyDescent="0.35">
      <c r="A26" s="30">
        <v>1998</v>
      </c>
      <c r="B26" s="15">
        <v>1182000</v>
      </c>
      <c r="C26" s="15">
        <v>219913</v>
      </c>
      <c r="D26" s="12">
        <v>388</v>
      </c>
      <c r="E26" s="12">
        <v>0</v>
      </c>
      <c r="F26" s="20" t="s">
        <v>2</v>
      </c>
      <c r="G26" s="12">
        <v>81</v>
      </c>
      <c r="H26" s="12">
        <f t="shared" si="0"/>
        <v>1402382</v>
      </c>
    </row>
    <row r="27" spans="1:9" ht="15.75" x14ac:dyDescent="0.35">
      <c r="A27" s="30">
        <v>1999</v>
      </c>
      <c r="B27" s="15">
        <v>1106849</v>
      </c>
      <c r="C27" s="15">
        <v>300002</v>
      </c>
      <c r="D27" s="15">
        <v>3470</v>
      </c>
      <c r="E27" s="15">
        <v>0</v>
      </c>
      <c r="F27" s="20" t="s">
        <v>2</v>
      </c>
      <c r="G27" s="12">
        <v>138</v>
      </c>
      <c r="H27" s="12">
        <f t="shared" si="0"/>
        <v>1410459</v>
      </c>
    </row>
    <row r="28" spans="1:9" ht="15.75" x14ac:dyDescent="0.35">
      <c r="A28" s="30">
        <v>2000</v>
      </c>
      <c r="B28" s="15">
        <v>1065751</v>
      </c>
      <c r="C28" s="15">
        <v>342349</v>
      </c>
      <c r="D28" s="15">
        <v>14143</v>
      </c>
      <c r="E28" s="15">
        <v>0</v>
      </c>
      <c r="F28" s="20" t="s">
        <v>2</v>
      </c>
      <c r="G28" s="12">
        <v>41</v>
      </c>
      <c r="H28" s="12">
        <f t="shared" si="0"/>
        <v>1422284</v>
      </c>
    </row>
    <row r="29" spans="1:9" ht="15.75" x14ac:dyDescent="0.35">
      <c r="A29" s="30">
        <v>2001</v>
      </c>
      <c r="B29" s="15">
        <v>941952</v>
      </c>
      <c r="C29" s="15">
        <v>315143</v>
      </c>
      <c r="D29" s="15">
        <v>14617</v>
      </c>
      <c r="E29" s="15">
        <v>0</v>
      </c>
      <c r="F29" s="20" t="s">
        <v>2</v>
      </c>
      <c r="G29" s="12">
        <v>68</v>
      </c>
      <c r="H29" s="12">
        <f t="shared" si="0"/>
        <v>1271780</v>
      </c>
    </row>
    <row r="30" spans="1:9" ht="15.75" x14ac:dyDescent="0.35">
      <c r="A30" s="30">
        <v>2002</v>
      </c>
      <c r="B30" s="12">
        <v>819796</v>
      </c>
      <c r="C30" s="12">
        <v>298635</v>
      </c>
      <c r="D30" s="12">
        <v>7305</v>
      </c>
      <c r="E30" s="12">
        <v>0</v>
      </c>
      <c r="F30" s="20" t="s">
        <v>2</v>
      </c>
      <c r="G30" s="12">
        <v>33</v>
      </c>
      <c r="H30" s="12">
        <f t="shared" si="0"/>
        <v>1125769</v>
      </c>
      <c r="I30" s="5"/>
    </row>
    <row r="31" spans="1:9" ht="15.75" x14ac:dyDescent="0.35">
      <c r="A31" s="30">
        <v>2003</v>
      </c>
      <c r="B31" s="27">
        <v>663610</v>
      </c>
      <c r="C31" s="12">
        <v>360609</v>
      </c>
      <c r="D31" s="12">
        <v>2235</v>
      </c>
      <c r="E31" s="12">
        <v>0</v>
      </c>
      <c r="F31" s="20" t="s">
        <v>2</v>
      </c>
      <c r="G31" s="12">
        <v>0</v>
      </c>
      <c r="H31" s="13">
        <f t="shared" si="0"/>
        <v>1026454</v>
      </c>
    </row>
    <row r="32" spans="1:9" ht="15.75" x14ac:dyDescent="0.35">
      <c r="A32" s="30">
        <v>2004</v>
      </c>
      <c r="B32" s="12">
        <v>426728</v>
      </c>
      <c r="C32" s="12">
        <v>399433</v>
      </c>
      <c r="D32" s="12">
        <v>7417</v>
      </c>
      <c r="E32" s="12">
        <v>0</v>
      </c>
      <c r="F32" s="20" t="s">
        <v>2</v>
      </c>
      <c r="G32" s="12">
        <v>0</v>
      </c>
      <c r="H32" s="12">
        <f t="shared" si="0"/>
        <v>833578</v>
      </c>
    </row>
    <row r="33" spans="1:8" ht="15.75" x14ac:dyDescent="0.35">
      <c r="A33" s="30">
        <v>2005</v>
      </c>
      <c r="B33" s="12">
        <v>306681</v>
      </c>
      <c r="C33" s="12">
        <v>398486</v>
      </c>
      <c r="D33" s="12">
        <v>20361</v>
      </c>
      <c r="E33" s="12">
        <v>0</v>
      </c>
      <c r="F33" s="20" t="s">
        <v>2</v>
      </c>
      <c r="G33" s="12">
        <v>0</v>
      </c>
      <c r="H33" s="12">
        <f t="shared" si="0"/>
        <v>725528</v>
      </c>
    </row>
    <row r="34" spans="1:8" ht="15.75" x14ac:dyDescent="0.35">
      <c r="A34" s="30">
        <v>2006</v>
      </c>
      <c r="B34" s="12">
        <v>418995</v>
      </c>
      <c r="C34" s="12">
        <v>451124</v>
      </c>
      <c r="D34" s="12">
        <v>22383</v>
      </c>
      <c r="E34" s="12">
        <v>0</v>
      </c>
      <c r="F34" s="20" t="s">
        <v>2</v>
      </c>
      <c r="G34" s="12">
        <v>0</v>
      </c>
      <c r="H34" s="12">
        <f t="shared" si="0"/>
        <v>892502</v>
      </c>
    </row>
    <row r="35" spans="1:8" ht="15.75" x14ac:dyDescent="0.35">
      <c r="A35" s="30">
        <v>2007</v>
      </c>
      <c r="B35" s="12">
        <v>413770</v>
      </c>
      <c r="C35" s="12">
        <v>478848</v>
      </c>
      <c r="D35" s="12">
        <v>18242</v>
      </c>
      <c r="E35" s="12">
        <v>0</v>
      </c>
      <c r="F35" s="20" t="s">
        <v>2</v>
      </c>
      <c r="G35" s="12">
        <v>0</v>
      </c>
      <c r="H35" s="12">
        <f t="shared" si="0"/>
        <v>910860</v>
      </c>
    </row>
    <row r="36" spans="1:8" ht="15.75" x14ac:dyDescent="0.35">
      <c r="A36" s="30">
        <v>2008</v>
      </c>
      <c r="B36" s="12">
        <v>320543</v>
      </c>
      <c r="C36" s="12">
        <v>321299</v>
      </c>
      <c r="D36" s="12">
        <v>17379</v>
      </c>
      <c r="E36" s="12">
        <v>0</v>
      </c>
      <c r="F36" s="20" t="s">
        <v>2</v>
      </c>
      <c r="G36" s="12">
        <v>0</v>
      </c>
      <c r="H36" s="12">
        <f t="shared" si="0"/>
        <v>659221</v>
      </c>
    </row>
    <row r="37" spans="1:8" ht="15.75" x14ac:dyDescent="0.35">
      <c r="A37" s="30">
        <v>2009</v>
      </c>
      <c r="B37" s="12">
        <v>291234</v>
      </c>
      <c r="C37" s="12">
        <v>224448</v>
      </c>
      <c r="D37" s="12">
        <v>48888</v>
      </c>
      <c r="E37" s="12">
        <v>96530</v>
      </c>
      <c r="F37" s="20" t="s">
        <v>2</v>
      </c>
      <c r="G37" s="12" t="s">
        <v>2</v>
      </c>
      <c r="H37" s="12">
        <f t="shared" si="0"/>
        <v>661100</v>
      </c>
    </row>
    <row r="38" spans="1:8" ht="15.75" x14ac:dyDescent="0.35">
      <c r="A38" s="30">
        <v>2010</v>
      </c>
      <c r="B38" s="12">
        <v>271441</v>
      </c>
      <c r="C38" s="12">
        <v>240901</v>
      </c>
      <c r="D38" s="12">
        <v>24003</v>
      </c>
      <c r="E38" s="12">
        <v>36824</v>
      </c>
      <c r="F38" s="20" t="s">
        <v>2</v>
      </c>
      <c r="G38" s="12" t="s">
        <v>2</v>
      </c>
      <c r="H38" s="12">
        <f t="shared" si="0"/>
        <v>573169</v>
      </c>
    </row>
    <row r="39" spans="1:8" ht="15.75" x14ac:dyDescent="0.35">
      <c r="A39" s="31">
        <v>2011</v>
      </c>
      <c r="B39" s="20">
        <v>213313</v>
      </c>
      <c r="C39" s="20">
        <v>224292</v>
      </c>
      <c r="D39" s="20">
        <v>38341</v>
      </c>
      <c r="E39" s="20">
        <v>9660</v>
      </c>
      <c r="F39" s="20" t="s">
        <v>2</v>
      </c>
      <c r="G39" s="20" t="s">
        <v>2</v>
      </c>
      <c r="H39" s="20">
        <f t="shared" si="0"/>
        <v>485606</v>
      </c>
    </row>
    <row r="40" spans="1:8" ht="15.75" x14ac:dyDescent="0.35">
      <c r="A40" s="31">
        <v>2012</v>
      </c>
      <c r="B40" s="20">
        <v>216990</v>
      </c>
      <c r="C40" s="20">
        <v>119941</v>
      </c>
      <c r="D40" s="20">
        <v>21305</v>
      </c>
      <c r="E40" s="20">
        <v>38581</v>
      </c>
      <c r="F40" s="20" t="s">
        <v>2</v>
      </c>
      <c r="G40" s="20" t="s">
        <v>2</v>
      </c>
      <c r="H40" s="20">
        <f t="shared" ref="H40:H44" si="1">SUM(B40:G40)</f>
        <v>396817</v>
      </c>
    </row>
    <row r="41" spans="1:8" ht="15.75" x14ac:dyDescent="0.35">
      <c r="A41" s="31">
        <v>2013</v>
      </c>
      <c r="B41" s="20">
        <v>218255</v>
      </c>
      <c r="C41" s="20">
        <v>105794</v>
      </c>
      <c r="D41" s="20">
        <v>40750</v>
      </c>
      <c r="E41" s="20">
        <v>23666</v>
      </c>
      <c r="F41" s="20" t="s">
        <v>2</v>
      </c>
      <c r="G41" s="20" t="s">
        <v>2</v>
      </c>
      <c r="H41" s="20">
        <f t="shared" si="1"/>
        <v>388465</v>
      </c>
    </row>
    <row r="42" spans="1:8" ht="15.75" x14ac:dyDescent="0.35">
      <c r="A42" s="31">
        <v>2014</v>
      </c>
      <c r="B42" s="20">
        <v>223914</v>
      </c>
      <c r="C42" s="20">
        <v>122463</v>
      </c>
      <c r="D42" s="20">
        <v>34553</v>
      </c>
      <c r="E42" s="20">
        <v>20387</v>
      </c>
      <c r="F42" s="20" t="s">
        <v>2</v>
      </c>
      <c r="G42" s="20" t="s">
        <v>2</v>
      </c>
      <c r="H42" s="20">
        <f t="shared" si="1"/>
        <v>401317</v>
      </c>
    </row>
    <row r="43" spans="1:8" ht="15.75" x14ac:dyDescent="0.35">
      <c r="A43" s="31">
        <v>2015</v>
      </c>
      <c r="B43" s="20">
        <v>410962</v>
      </c>
      <c r="C43" s="20">
        <v>201032</v>
      </c>
      <c r="D43" s="20">
        <v>27550</v>
      </c>
      <c r="E43" s="20">
        <v>23595</v>
      </c>
      <c r="F43" s="20" t="s">
        <v>2</v>
      </c>
      <c r="G43" s="20" t="s">
        <v>2</v>
      </c>
      <c r="H43" s="20">
        <f t="shared" si="1"/>
        <v>663139</v>
      </c>
    </row>
    <row r="44" spans="1:8" ht="15.75" x14ac:dyDescent="0.35">
      <c r="A44" s="31">
        <v>2016</v>
      </c>
      <c r="B44" s="20">
        <v>442740</v>
      </c>
      <c r="C44" s="20">
        <v>237145</v>
      </c>
      <c r="D44" s="20">
        <v>14365</v>
      </c>
      <c r="E44" s="20">
        <v>18721</v>
      </c>
      <c r="F44" s="20" t="s">
        <v>2</v>
      </c>
      <c r="G44" s="20" t="s">
        <v>2</v>
      </c>
      <c r="H44" s="20">
        <f t="shared" si="1"/>
        <v>712971</v>
      </c>
    </row>
    <row r="45" spans="1:8" ht="15.75" x14ac:dyDescent="0.35">
      <c r="A45" s="31">
        <v>2017</v>
      </c>
      <c r="B45" s="20">
        <v>471424</v>
      </c>
      <c r="C45" s="20">
        <v>233015</v>
      </c>
      <c r="D45" s="20">
        <v>13682</v>
      </c>
      <c r="E45" s="20">
        <v>24521</v>
      </c>
      <c r="F45" s="20" t="s">
        <v>2</v>
      </c>
      <c r="G45" s="20" t="s">
        <v>2</v>
      </c>
      <c r="H45" s="20">
        <f>SUM(B45:G45)</f>
        <v>742642</v>
      </c>
    </row>
    <row r="46" spans="1:8" ht="15.75" x14ac:dyDescent="0.35">
      <c r="A46" s="19">
        <v>2018</v>
      </c>
      <c r="B46" s="20">
        <v>433942</v>
      </c>
      <c r="C46" s="20">
        <v>188945</v>
      </c>
      <c r="D46" s="20">
        <v>5763</v>
      </c>
      <c r="E46" s="20">
        <v>44546</v>
      </c>
      <c r="F46" s="20" t="s">
        <v>2</v>
      </c>
      <c r="G46" s="20" t="s">
        <v>2</v>
      </c>
      <c r="H46" s="20">
        <f t="shared" ref="H46:H47" si="2">SUM(B46:G46)</f>
        <v>673196</v>
      </c>
    </row>
    <row r="47" spans="1:8" ht="15.75" x14ac:dyDescent="0.35">
      <c r="A47" s="33">
        <v>2019</v>
      </c>
      <c r="B47" s="32">
        <v>359050</v>
      </c>
      <c r="C47" s="32">
        <v>118567</v>
      </c>
      <c r="D47" s="32">
        <v>5529</v>
      </c>
      <c r="E47" s="32">
        <v>59012</v>
      </c>
      <c r="F47" s="32">
        <v>314</v>
      </c>
      <c r="G47" s="32">
        <v>0</v>
      </c>
      <c r="H47" s="20">
        <f t="shared" si="2"/>
        <v>542472</v>
      </c>
    </row>
    <row r="48" spans="1:8" ht="15.75" x14ac:dyDescent="0.35">
      <c r="A48" s="33">
        <v>2020</v>
      </c>
      <c r="B48" s="32">
        <v>293508</v>
      </c>
      <c r="C48" s="32">
        <v>69086</v>
      </c>
      <c r="D48" s="32">
        <v>3352</v>
      </c>
      <c r="E48" s="32">
        <v>7994</v>
      </c>
      <c r="F48" s="32">
        <v>63335</v>
      </c>
      <c r="G48" s="32">
        <v>14551</v>
      </c>
      <c r="H48" s="32">
        <v>451826</v>
      </c>
    </row>
    <row r="49" spans="1:8" ht="15.75" x14ac:dyDescent="0.35">
      <c r="A49" s="33">
        <v>2021</v>
      </c>
      <c r="B49" s="32">
        <v>176424</v>
      </c>
      <c r="C49" s="32">
        <v>80405</v>
      </c>
      <c r="D49" s="32">
        <v>3344</v>
      </c>
      <c r="E49" s="32">
        <v>7647</v>
      </c>
      <c r="F49" s="32">
        <f>100718+27620</f>
        <v>128338</v>
      </c>
      <c r="G49" s="32">
        <v>46249</v>
      </c>
      <c r="H49" s="32">
        <f>SUM(B49:G49)</f>
        <v>442407</v>
      </c>
    </row>
    <row r="50" spans="1:8" ht="15.75" x14ac:dyDescent="0.35">
      <c r="A50" s="23">
        <v>2022</v>
      </c>
      <c r="B50" s="24">
        <v>133703</v>
      </c>
      <c r="C50" s="24">
        <v>53319</v>
      </c>
      <c r="D50" s="24">
        <v>1237</v>
      </c>
      <c r="E50" s="24">
        <v>10802</v>
      </c>
      <c r="F50" s="24">
        <v>207019</v>
      </c>
      <c r="G50" s="24">
        <v>67114</v>
      </c>
      <c r="H50" s="24">
        <f>SUM(B50:G50)</f>
        <v>473194</v>
      </c>
    </row>
    <row r="51" spans="1:8" x14ac:dyDescent="0.3">
      <c r="A51" s="43" t="s">
        <v>11</v>
      </c>
      <c r="B51" s="43"/>
      <c r="C51" s="43"/>
      <c r="D51" s="43"/>
      <c r="E51" s="43"/>
      <c r="F51" s="43"/>
      <c r="G51" s="43"/>
      <c r="H51" s="43"/>
    </row>
    <row r="52" spans="1:8" ht="15.75" x14ac:dyDescent="0.35">
      <c r="A52" s="8">
        <v>1980</v>
      </c>
      <c r="B52" s="9">
        <v>72664</v>
      </c>
      <c r="C52" s="9">
        <v>85457</v>
      </c>
      <c r="D52" s="9">
        <v>0</v>
      </c>
      <c r="E52" s="9">
        <v>0</v>
      </c>
      <c r="F52" s="40" t="s">
        <v>2</v>
      </c>
      <c r="G52" s="9">
        <v>0</v>
      </c>
      <c r="H52" s="9">
        <f t="shared" ref="H52:H83" si="3">SUM(B52:G52)</f>
        <v>158121</v>
      </c>
    </row>
    <row r="53" spans="1:8" ht="15.75" x14ac:dyDescent="0.35">
      <c r="A53" s="11">
        <v>1981</v>
      </c>
      <c r="B53" s="12">
        <v>58197</v>
      </c>
      <c r="C53" s="12">
        <v>109795</v>
      </c>
      <c r="D53" s="12">
        <v>0</v>
      </c>
      <c r="E53" s="12">
        <v>0</v>
      </c>
      <c r="F53" s="20" t="s">
        <v>2</v>
      </c>
      <c r="G53" s="12">
        <v>0</v>
      </c>
      <c r="H53" s="13">
        <f t="shared" si="3"/>
        <v>167992</v>
      </c>
    </row>
    <row r="54" spans="1:8" ht="15.75" x14ac:dyDescent="0.35">
      <c r="A54" s="11">
        <v>1982</v>
      </c>
      <c r="B54" s="12">
        <v>33492</v>
      </c>
      <c r="C54" s="12">
        <v>115513</v>
      </c>
      <c r="D54" s="12">
        <v>0</v>
      </c>
      <c r="E54" s="12">
        <v>0</v>
      </c>
      <c r="F54" s="20" t="s">
        <v>2</v>
      </c>
      <c r="G54" s="12">
        <v>0</v>
      </c>
      <c r="H54" s="13">
        <f t="shared" si="3"/>
        <v>149005</v>
      </c>
    </row>
    <row r="55" spans="1:8" ht="15.75" x14ac:dyDescent="0.35">
      <c r="A55" s="11">
        <v>1983</v>
      </c>
      <c r="B55" s="12">
        <v>41370</v>
      </c>
      <c r="C55" s="12">
        <v>130850</v>
      </c>
      <c r="D55" s="12">
        <v>0</v>
      </c>
      <c r="E55" s="12">
        <v>0</v>
      </c>
      <c r="F55" s="20" t="s">
        <v>2</v>
      </c>
      <c r="G55" s="12">
        <v>0</v>
      </c>
      <c r="H55" s="13">
        <f t="shared" si="3"/>
        <v>172220</v>
      </c>
    </row>
    <row r="56" spans="1:8" ht="15.75" x14ac:dyDescent="0.35">
      <c r="A56" s="11">
        <v>1984</v>
      </c>
      <c r="B56" s="12">
        <v>34537</v>
      </c>
      <c r="C56" s="12">
        <v>120968</v>
      </c>
      <c r="D56" s="12">
        <v>0</v>
      </c>
      <c r="E56" s="12">
        <v>0</v>
      </c>
      <c r="F56" s="20" t="s">
        <v>2</v>
      </c>
      <c r="G56" s="12">
        <v>0</v>
      </c>
      <c r="H56" s="13">
        <f t="shared" si="3"/>
        <v>155505</v>
      </c>
    </row>
    <row r="57" spans="1:8" ht="15.75" x14ac:dyDescent="0.35">
      <c r="A57" s="11">
        <v>1985</v>
      </c>
      <c r="B57" s="12">
        <v>31438</v>
      </c>
      <c r="C57" s="12">
        <v>145430</v>
      </c>
      <c r="D57" s="12">
        <v>0</v>
      </c>
      <c r="E57" s="12">
        <v>0</v>
      </c>
      <c r="F57" s="20" t="s">
        <v>2</v>
      </c>
      <c r="G57" s="12">
        <v>0</v>
      </c>
      <c r="H57" s="13">
        <f t="shared" si="3"/>
        <v>176868</v>
      </c>
    </row>
    <row r="58" spans="1:8" ht="15.75" x14ac:dyDescent="0.35">
      <c r="A58" s="11">
        <v>1986</v>
      </c>
      <c r="B58" s="12">
        <v>31934</v>
      </c>
      <c r="C58" s="12">
        <v>143594</v>
      </c>
      <c r="D58" s="12">
        <v>0</v>
      </c>
      <c r="E58" s="12">
        <v>0</v>
      </c>
      <c r="F58" s="20" t="s">
        <v>2</v>
      </c>
      <c r="G58" s="12">
        <v>0</v>
      </c>
      <c r="H58" s="13">
        <f t="shared" si="3"/>
        <v>175528</v>
      </c>
    </row>
    <row r="59" spans="1:8" ht="15.75" x14ac:dyDescent="0.35">
      <c r="A59" s="11">
        <v>1987</v>
      </c>
      <c r="B59" s="12">
        <v>29152</v>
      </c>
      <c r="C59" s="12">
        <v>166435</v>
      </c>
      <c r="D59" s="12">
        <v>0</v>
      </c>
      <c r="E59" s="12">
        <v>0</v>
      </c>
      <c r="F59" s="20" t="s">
        <v>2</v>
      </c>
      <c r="G59" s="12">
        <v>0</v>
      </c>
      <c r="H59" s="13">
        <f t="shared" si="3"/>
        <v>195587</v>
      </c>
    </row>
    <row r="60" spans="1:8" ht="15.75" x14ac:dyDescent="0.35">
      <c r="A60" s="11">
        <v>1988</v>
      </c>
      <c r="B60" s="12">
        <v>24405</v>
      </c>
      <c r="C60" s="12">
        <v>197519</v>
      </c>
      <c r="D60" s="12">
        <v>0</v>
      </c>
      <c r="E60" s="12">
        <v>0</v>
      </c>
      <c r="F60" s="20" t="s">
        <v>2</v>
      </c>
      <c r="G60" s="12">
        <v>0</v>
      </c>
      <c r="H60" s="13">
        <f t="shared" si="3"/>
        <v>221924</v>
      </c>
    </row>
    <row r="61" spans="1:8" ht="15.75" x14ac:dyDescent="0.35">
      <c r="A61" s="11">
        <v>1989</v>
      </c>
      <c r="B61" s="12">
        <v>25222</v>
      </c>
      <c r="C61" s="12">
        <v>218461</v>
      </c>
      <c r="D61" s="12">
        <v>0</v>
      </c>
      <c r="E61" s="12">
        <v>0</v>
      </c>
      <c r="F61" s="20" t="s">
        <v>2</v>
      </c>
      <c r="G61" s="12">
        <v>0</v>
      </c>
      <c r="H61" s="13">
        <f t="shared" si="3"/>
        <v>243683</v>
      </c>
    </row>
    <row r="62" spans="1:8" ht="15.75" x14ac:dyDescent="0.35">
      <c r="A62" s="11">
        <v>1990</v>
      </c>
      <c r="B62" s="12">
        <v>22777</v>
      </c>
      <c r="C62" s="12">
        <v>216941</v>
      </c>
      <c r="D62" s="12">
        <v>0</v>
      </c>
      <c r="E62" s="12">
        <v>0</v>
      </c>
      <c r="F62" s="20" t="s">
        <v>2</v>
      </c>
      <c r="G62" s="12">
        <v>0</v>
      </c>
      <c r="H62" s="13">
        <f t="shared" si="3"/>
        <v>239718</v>
      </c>
    </row>
    <row r="63" spans="1:8" ht="15.75" x14ac:dyDescent="0.35">
      <c r="A63" s="11">
        <v>1991</v>
      </c>
      <c r="B63" s="12">
        <v>17622</v>
      </c>
      <c r="C63" s="12">
        <v>218092</v>
      </c>
      <c r="D63" s="12">
        <v>0</v>
      </c>
      <c r="E63" s="12">
        <v>0</v>
      </c>
      <c r="F63" s="20" t="s">
        <v>2</v>
      </c>
      <c r="G63" s="12">
        <v>19</v>
      </c>
      <c r="H63" s="13">
        <f t="shared" si="3"/>
        <v>235733</v>
      </c>
    </row>
    <row r="64" spans="1:8" ht="15.75" x14ac:dyDescent="0.35">
      <c r="A64" s="11">
        <v>1992</v>
      </c>
      <c r="B64" s="12">
        <v>18802</v>
      </c>
      <c r="C64" s="12">
        <v>181447</v>
      </c>
      <c r="D64" s="12">
        <v>0</v>
      </c>
      <c r="E64" s="12">
        <v>0</v>
      </c>
      <c r="F64" s="20" t="s">
        <v>2</v>
      </c>
      <c r="G64" s="12">
        <v>96</v>
      </c>
      <c r="H64" s="13">
        <f t="shared" si="3"/>
        <v>200345</v>
      </c>
    </row>
    <row r="65" spans="1:8" ht="15.75" x14ac:dyDescent="0.35">
      <c r="A65" s="11">
        <v>1993</v>
      </c>
      <c r="B65" s="12">
        <v>23328</v>
      </c>
      <c r="C65" s="12">
        <v>133063</v>
      </c>
      <c r="D65" s="12">
        <v>0</v>
      </c>
      <c r="E65" s="12">
        <v>0</v>
      </c>
      <c r="F65" s="20" t="s">
        <v>2</v>
      </c>
      <c r="G65" s="12">
        <v>30</v>
      </c>
      <c r="H65" s="13">
        <f t="shared" si="3"/>
        <v>156421</v>
      </c>
    </row>
    <row r="66" spans="1:8" ht="15.75" x14ac:dyDescent="0.35">
      <c r="A66" s="11">
        <v>1994</v>
      </c>
      <c r="B66" s="12">
        <v>24823</v>
      </c>
      <c r="C66" s="12">
        <v>166392</v>
      </c>
      <c r="D66" s="12">
        <v>0</v>
      </c>
      <c r="E66" s="12">
        <v>0</v>
      </c>
      <c r="F66" s="20" t="s">
        <v>2</v>
      </c>
      <c r="G66" s="12">
        <v>23</v>
      </c>
      <c r="H66" s="13">
        <f t="shared" si="3"/>
        <v>191238</v>
      </c>
    </row>
    <row r="67" spans="1:8" ht="15.75" x14ac:dyDescent="0.35">
      <c r="A67" s="11">
        <v>1995</v>
      </c>
      <c r="B67" s="12">
        <v>21090</v>
      </c>
      <c r="C67" s="12">
        <v>212767</v>
      </c>
      <c r="D67" s="12">
        <v>0</v>
      </c>
      <c r="E67" s="12">
        <v>0</v>
      </c>
      <c r="F67" s="20" t="s">
        <v>2</v>
      </c>
      <c r="G67" s="12">
        <v>0</v>
      </c>
      <c r="H67" s="13">
        <f t="shared" si="3"/>
        <v>233857</v>
      </c>
    </row>
    <row r="68" spans="1:8" ht="15.75" x14ac:dyDescent="0.35">
      <c r="A68" s="11">
        <v>1996</v>
      </c>
      <c r="B68" s="12">
        <v>18907</v>
      </c>
      <c r="C68" s="12">
        <v>204484</v>
      </c>
      <c r="D68" s="12">
        <v>0</v>
      </c>
      <c r="E68" s="12">
        <v>0</v>
      </c>
      <c r="F68" s="20" t="s">
        <v>2</v>
      </c>
      <c r="G68" s="12">
        <v>0</v>
      </c>
      <c r="H68" s="13">
        <f t="shared" si="3"/>
        <v>223391</v>
      </c>
    </row>
    <row r="69" spans="1:8" ht="15.75" x14ac:dyDescent="0.35">
      <c r="A69" s="11">
        <v>1997</v>
      </c>
      <c r="B69" s="12">
        <v>22002</v>
      </c>
      <c r="C69" s="12">
        <f>192561+35565+78</f>
        <v>228204</v>
      </c>
      <c r="D69" s="12">
        <v>0</v>
      </c>
      <c r="E69" s="12">
        <v>0</v>
      </c>
      <c r="F69" s="20" t="s">
        <v>2</v>
      </c>
      <c r="G69" s="12">
        <v>0</v>
      </c>
      <c r="H69" s="13">
        <f t="shared" si="3"/>
        <v>250206</v>
      </c>
    </row>
    <row r="70" spans="1:8" ht="15.75" x14ac:dyDescent="0.35">
      <c r="A70" s="11">
        <v>1998</v>
      </c>
      <c r="B70" s="15">
        <v>23912</v>
      </c>
      <c r="C70" s="15">
        <v>262461</v>
      </c>
      <c r="D70" s="12">
        <v>0</v>
      </c>
      <c r="E70" s="12">
        <v>0</v>
      </c>
      <c r="F70" s="20" t="s">
        <v>2</v>
      </c>
      <c r="G70" s="12">
        <v>0</v>
      </c>
      <c r="H70" s="13">
        <f t="shared" si="3"/>
        <v>286373</v>
      </c>
    </row>
    <row r="71" spans="1:8" ht="15.75" x14ac:dyDescent="0.35">
      <c r="A71" s="11">
        <v>1999</v>
      </c>
      <c r="B71" s="15">
        <v>17973</v>
      </c>
      <c r="C71" s="15">
        <f>227161+42472</f>
        <v>269633</v>
      </c>
      <c r="D71" s="12">
        <v>0</v>
      </c>
      <c r="E71" s="12">
        <v>7</v>
      </c>
      <c r="F71" s="20" t="s">
        <v>2</v>
      </c>
      <c r="G71" s="12">
        <v>114</v>
      </c>
      <c r="H71" s="13">
        <f t="shared" si="3"/>
        <v>287727</v>
      </c>
    </row>
    <row r="72" spans="1:8" ht="15.75" x14ac:dyDescent="0.35">
      <c r="A72" s="11">
        <v>2000</v>
      </c>
      <c r="B72" s="15">
        <v>23370</v>
      </c>
      <c r="C72" s="15">
        <f>246185+42618</f>
        <v>288803</v>
      </c>
      <c r="D72" s="12">
        <v>0</v>
      </c>
      <c r="E72" s="12">
        <v>433</v>
      </c>
      <c r="F72" s="20" t="s">
        <v>2</v>
      </c>
      <c r="G72" s="12">
        <v>262</v>
      </c>
      <c r="H72" s="13">
        <f t="shared" si="3"/>
        <v>312868</v>
      </c>
    </row>
    <row r="73" spans="1:8" ht="15.75" x14ac:dyDescent="0.35">
      <c r="A73" s="11">
        <v>2001</v>
      </c>
      <c r="B73" s="15">
        <v>17740</v>
      </c>
      <c r="C73" s="15">
        <v>287444</v>
      </c>
      <c r="D73" s="12">
        <v>0</v>
      </c>
      <c r="E73" s="12">
        <v>138</v>
      </c>
      <c r="F73" s="20" t="s">
        <v>2</v>
      </c>
      <c r="G73" s="12">
        <v>388</v>
      </c>
      <c r="H73" s="13">
        <f t="shared" si="3"/>
        <v>305710</v>
      </c>
    </row>
    <row r="74" spans="1:8" ht="15.75" x14ac:dyDescent="0.35">
      <c r="A74" s="11">
        <v>2002</v>
      </c>
      <c r="B74" s="15">
        <v>21844</v>
      </c>
      <c r="C74" s="15">
        <f>237199+39040+34</f>
        <v>276273</v>
      </c>
      <c r="D74" s="12">
        <v>0</v>
      </c>
      <c r="E74" s="12">
        <v>125</v>
      </c>
      <c r="F74" s="20" t="s">
        <v>2</v>
      </c>
      <c r="G74" s="12">
        <v>473</v>
      </c>
      <c r="H74" s="13">
        <f t="shared" si="3"/>
        <v>298715</v>
      </c>
    </row>
    <row r="75" spans="1:8" ht="15.75" x14ac:dyDescent="0.35">
      <c r="A75" s="11">
        <v>2003</v>
      </c>
      <c r="B75" s="12">
        <v>14978</v>
      </c>
      <c r="C75" s="27">
        <f>240556+36130+322</f>
        <v>277008</v>
      </c>
      <c r="D75" s="12">
        <v>0</v>
      </c>
      <c r="E75" s="12">
        <v>122</v>
      </c>
      <c r="F75" s="20" t="s">
        <v>2</v>
      </c>
      <c r="G75" s="27">
        <v>219</v>
      </c>
      <c r="H75" s="12">
        <f t="shared" si="3"/>
        <v>292327</v>
      </c>
    </row>
    <row r="76" spans="1:8" ht="15.75" x14ac:dyDescent="0.35">
      <c r="A76" s="11">
        <v>2004</v>
      </c>
      <c r="B76" s="12">
        <v>7223</v>
      </c>
      <c r="C76" s="12">
        <f>259870+36307+1501</f>
        <v>297678</v>
      </c>
      <c r="D76" s="12">
        <v>111</v>
      </c>
      <c r="E76" s="12">
        <v>139</v>
      </c>
      <c r="F76" s="20" t="s">
        <v>2</v>
      </c>
      <c r="G76" s="12">
        <v>300</v>
      </c>
      <c r="H76" s="12">
        <f t="shared" si="3"/>
        <v>305451</v>
      </c>
    </row>
    <row r="77" spans="1:8" ht="15.75" x14ac:dyDescent="0.35">
      <c r="A77" s="11">
        <v>2005</v>
      </c>
      <c r="B77" s="12">
        <v>6506</v>
      </c>
      <c r="C77" s="12">
        <v>301255</v>
      </c>
      <c r="D77" s="12">
        <v>1144</v>
      </c>
      <c r="E77" s="12">
        <v>191</v>
      </c>
      <c r="F77" s="20" t="s">
        <v>2</v>
      </c>
      <c r="G77" s="12">
        <v>269</v>
      </c>
      <c r="H77" s="12">
        <f t="shared" si="3"/>
        <v>309365</v>
      </c>
    </row>
    <row r="78" spans="1:8" ht="15.75" x14ac:dyDescent="0.35">
      <c r="A78" s="11">
        <v>2006</v>
      </c>
      <c r="B78" s="12">
        <v>7812</v>
      </c>
      <c r="C78" s="12">
        <v>306506</v>
      </c>
      <c r="D78" s="12">
        <v>1501</v>
      </c>
      <c r="E78" s="12">
        <v>11</v>
      </c>
      <c r="F78" s="20" t="s">
        <v>2</v>
      </c>
      <c r="G78" s="12">
        <v>395</v>
      </c>
      <c r="H78" s="12">
        <f t="shared" si="3"/>
        <v>316225</v>
      </c>
    </row>
    <row r="79" spans="1:8" ht="15.75" x14ac:dyDescent="0.35">
      <c r="A79" s="11">
        <v>2007</v>
      </c>
      <c r="B79" s="12">
        <v>7916</v>
      </c>
      <c r="C79" s="12">
        <f>312449+50551+563</f>
        <v>363563</v>
      </c>
      <c r="D79" s="12">
        <v>389</v>
      </c>
      <c r="E79" s="12">
        <v>2</v>
      </c>
      <c r="F79" s="20" t="s">
        <v>2</v>
      </c>
      <c r="G79" s="12">
        <v>133</v>
      </c>
      <c r="H79" s="12">
        <f t="shared" si="3"/>
        <v>372003</v>
      </c>
    </row>
    <row r="80" spans="1:8" ht="15.75" x14ac:dyDescent="0.35">
      <c r="A80" s="11">
        <v>2008</v>
      </c>
      <c r="B80" s="12">
        <v>5803</v>
      </c>
      <c r="C80" s="12">
        <f>306613+47751+481</f>
        <v>354845</v>
      </c>
      <c r="D80" s="12">
        <v>288</v>
      </c>
      <c r="E80" s="12">
        <v>1905</v>
      </c>
      <c r="F80" s="20" t="s">
        <v>2</v>
      </c>
      <c r="G80" s="12">
        <v>368</v>
      </c>
      <c r="H80" s="12">
        <f t="shared" si="3"/>
        <v>363209</v>
      </c>
    </row>
    <row r="81" spans="1:8" ht="15.75" x14ac:dyDescent="0.35">
      <c r="A81" s="11">
        <v>2009</v>
      </c>
      <c r="B81" s="12">
        <v>4319</v>
      </c>
      <c r="C81" s="12">
        <v>171326</v>
      </c>
      <c r="D81" s="12">
        <v>574</v>
      </c>
      <c r="E81" s="12">
        <v>4254</v>
      </c>
      <c r="F81" s="20" t="s">
        <v>2</v>
      </c>
      <c r="G81" s="12">
        <v>662</v>
      </c>
      <c r="H81" s="12">
        <f t="shared" si="3"/>
        <v>181135</v>
      </c>
    </row>
    <row r="82" spans="1:8" ht="15.75" x14ac:dyDescent="0.35">
      <c r="A82" s="19">
        <v>2010</v>
      </c>
      <c r="B82" s="20">
        <v>2978</v>
      </c>
      <c r="C82" s="20">
        <v>258343</v>
      </c>
      <c r="D82" s="20">
        <v>189</v>
      </c>
      <c r="E82" s="20">
        <v>1953</v>
      </c>
      <c r="F82" s="20" t="s">
        <v>2</v>
      </c>
      <c r="G82" s="20">
        <v>489</v>
      </c>
      <c r="H82" s="20">
        <f t="shared" si="3"/>
        <v>263952</v>
      </c>
    </row>
    <row r="83" spans="1:8" ht="15.75" x14ac:dyDescent="0.35">
      <c r="A83" s="19">
        <v>2011</v>
      </c>
      <c r="B83" s="20">
        <v>2719</v>
      </c>
      <c r="C83" s="20">
        <v>297818</v>
      </c>
      <c r="D83" s="20">
        <v>2340</v>
      </c>
      <c r="E83" s="20">
        <v>802</v>
      </c>
      <c r="F83" s="20" t="s">
        <v>2</v>
      </c>
      <c r="G83" s="20">
        <v>240</v>
      </c>
      <c r="H83" s="20">
        <f t="shared" si="3"/>
        <v>303919</v>
      </c>
    </row>
    <row r="84" spans="1:8" ht="15.75" x14ac:dyDescent="0.35">
      <c r="A84" s="19">
        <v>2012</v>
      </c>
      <c r="B84" s="20">
        <v>1836</v>
      </c>
      <c r="C84" s="20">
        <v>270472</v>
      </c>
      <c r="D84" s="20">
        <v>1136</v>
      </c>
      <c r="E84" s="20">
        <v>819</v>
      </c>
      <c r="F84" s="20" t="s">
        <v>2</v>
      </c>
      <c r="G84" s="20">
        <v>199</v>
      </c>
      <c r="H84" s="20">
        <f t="shared" ref="H84:H94" si="4">SUM(B84:G84)</f>
        <v>274462</v>
      </c>
    </row>
    <row r="85" spans="1:8" ht="15.75" x14ac:dyDescent="0.35">
      <c r="A85" s="19">
        <v>2013</v>
      </c>
      <c r="B85" s="20">
        <v>2350</v>
      </c>
      <c r="C85" s="20">
        <v>265190</v>
      </c>
      <c r="D85" s="20">
        <v>653</v>
      </c>
      <c r="E85" s="20">
        <v>945</v>
      </c>
      <c r="F85" s="20" t="s">
        <v>2</v>
      </c>
      <c r="G85" s="20">
        <v>183</v>
      </c>
      <c r="H85" s="20">
        <f t="shared" si="4"/>
        <v>269321</v>
      </c>
    </row>
    <row r="86" spans="1:8" ht="15.75" x14ac:dyDescent="0.35">
      <c r="A86" s="19">
        <v>2014</v>
      </c>
      <c r="B86" s="20">
        <v>2385</v>
      </c>
      <c r="C86" s="20">
        <v>292573</v>
      </c>
      <c r="D86" s="20">
        <v>424</v>
      </c>
      <c r="E86" s="20">
        <v>786</v>
      </c>
      <c r="F86" s="20" t="s">
        <v>2</v>
      </c>
      <c r="G86" s="20">
        <v>90</v>
      </c>
      <c r="H86" s="20">
        <f t="shared" si="4"/>
        <v>296258</v>
      </c>
    </row>
    <row r="87" spans="1:8" ht="15.75" x14ac:dyDescent="0.35">
      <c r="A87" s="19">
        <v>2015</v>
      </c>
      <c r="B87" s="20">
        <v>2713</v>
      </c>
      <c r="C87" s="20">
        <f>313472+32954</f>
        <v>346426</v>
      </c>
      <c r="D87" s="20">
        <v>290</v>
      </c>
      <c r="E87" s="20">
        <v>719</v>
      </c>
      <c r="F87" s="20" t="s">
        <v>2</v>
      </c>
      <c r="G87" s="20">
        <v>171</v>
      </c>
      <c r="H87" s="20">
        <f t="shared" si="4"/>
        <v>350319</v>
      </c>
    </row>
    <row r="88" spans="1:8" ht="15.75" x14ac:dyDescent="0.35">
      <c r="A88" s="19">
        <v>2016</v>
      </c>
      <c r="B88" s="20">
        <v>3042</v>
      </c>
      <c r="C88" s="20">
        <v>382169</v>
      </c>
      <c r="D88" s="20">
        <v>2277</v>
      </c>
      <c r="E88" s="20">
        <v>2119</v>
      </c>
      <c r="F88" s="20" t="s">
        <v>2</v>
      </c>
      <c r="G88" s="20">
        <v>87</v>
      </c>
      <c r="H88" s="20">
        <f t="shared" si="4"/>
        <v>389694</v>
      </c>
    </row>
    <row r="89" spans="1:8" ht="15.75" x14ac:dyDescent="0.35">
      <c r="A89" s="19">
        <v>2017</v>
      </c>
      <c r="B89" s="20">
        <v>10145</v>
      </c>
      <c r="C89" s="20">
        <f>67066+319204</f>
        <v>386270</v>
      </c>
      <c r="D89" s="20">
        <v>1275</v>
      </c>
      <c r="E89" s="20">
        <v>1366</v>
      </c>
      <c r="F89" s="20" t="s">
        <v>2</v>
      </c>
      <c r="G89" s="20">
        <v>122</v>
      </c>
      <c r="H89" s="20">
        <f>SUM(B89:G89)</f>
        <v>399178</v>
      </c>
    </row>
    <row r="90" spans="1:8" ht="15.75" x14ac:dyDescent="0.35">
      <c r="A90" s="33">
        <v>2018</v>
      </c>
      <c r="B90" s="32">
        <v>5199</v>
      </c>
      <c r="C90" s="32">
        <v>380331</v>
      </c>
      <c r="D90" s="32">
        <v>1435</v>
      </c>
      <c r="E90" s="32">
        <v>1663</v>
      </c>
      <c r="F90" s="20" t="s">
        <v>2</v>
      </c>
      <c r="G90" s="32">
        <v>133</v>
      </c>
      <c r="H90" s="20">
        <f>SUM(B90:G90)</f>
        <v>388761</v>
      </c>
    </row>
    <row r="91" spans="1:8" ht="15.75" x14ac:dyDescent="0.35">
      <c r="A91" s="33">
        <v>2019</v>
      </c>
      <c r="B91" s="32">
        <v>8065</v>
      </c>
      <c r="C91" s="32">
        <v>360596</v>
      </c>
      <c r="D91" s="32">
        <v>2194</v>
      </c>
      <c r="E91" s="32">
        <v>1704</v>
      </c>
      <c r="F91" s="32">
        <v>0</v>
      </c>
      <c r="G91" s="32">
        <v>112</v>
      </c>
      <c r="H91" s="32">
        <f t="shared" ref="H91" si="5">SUM(B91:G91)</f>
        <v>372671</v>
      </c>
    </row>
    <row r="92" spans="1:8" ht="16.5" customHeight="1" x14ac:dyDescent="0.35">
      <c r="A92" s="33">
        <v>2020</v>
      </c>
      <c r="B92" s="32">
        <v>4561</v>
      </c>
      <c r="C92" s="32">
        <v>315821</v>
      </c>
      <c r="D92" s="32">
        <v>1611</v>
      </c>
      <c r="E92" s="32">
        <v>1047</v>
      </c>
      <c r="F92" s="32">
        <v>1699</v>
      </c>
      <c r="G92" s="32">
        <v>265</v>
      </c>
      <c r="H92" s="32">
        <f t="shared" ref="H92" si="6">SUM(B92:G92)</f>
        <v>325004</v>
      </c>
    </row>
    <row r="93" spans="1:8" ht="15.75" x14ac:dyDescent="0.35">
      <c r="A93" s="33">
        <v>2021</v>
      </c>
      <c r="B93" s="32">
        <v>615</v>
      </c>
      <c r="C93" s="32">
        <f>17672+259596+63167</f>
        <v>340435</v>
      </c>
      <c r="D93" s="32">
        <f>5530+939</f>
        <v>6469</v>
      </c>
      <c r="E93" s="32">
        <v>986</v>
      </c>
      <c r="F93" s="32">
        <v>4246</v>
      </c>
      <c r="G93" s="32">
        <v>437</v>
      </c>
      <c r="H93" s="32">
        <f t="shared" ref="H93" si="7">SUM(B93:G93)</f>
        <v>353188</v>
      </c>
    </row>
    <row r="94" spans="1:8" ht="15.75" x14ac:dyDescent="0.35">
      <c r="A94" s="23">
        <v>2022</v>
      </c>
      <c r="B94" s="24">
        <v>2565</v>
      </c>
      <c r="C94" s="24">
        <v>304581</v>
      </c>
      <c r="D94" s="24">
        <v>953</v>
      </c>
      <c r="E94" s="24">
        <v>6885</v>
      </c>
      <c r="F94" s="24">
        <v>7945</v>
      </c>
      <c r="G94" s="24" t="s">
        <v>2</v>
      </c>
      <c r="H94" s="24">
        <f t="shared" si="4"/>
        <v>322929</v>
      </c>
    </row>
    <row r="95" spans="1:8" x14ac:dyDescent="0.3">
      <c r="A95" s="43" t="s">
        <v>10</v>
      </c>
      <c r="B95" s="43"/>
      <c r="C95" s="43"/>
      <c r="D95" s="43"/>
      <c r="E95" s="43"/>
      <c r="F95" s="43"/>
      <c r="G95" s="43"/>
      <c r="H95" s="43"/>
    </row>
    <row r="96" spans="1:8" ht="15.75" x14ac:dyDescent="0.35">
      <c r="A96" s="8">
        <v>1980</v>
      </c>
      <c r="B96" s="9">
        <v>0</v>
      </c>
      <c r="C96" s="9">
        <v>6945</v>
      </c>
      <c r="D96" s="9">
        <v>0</v>
      </c>
      <c r="E96" s="9">
        <v>0</v>
      </c>
      <c r="F96" s="40" t="s">
        <v>2</v>
      </c>
      <c r="G96" s="10">
        <v>0</v>
      </c>
      <c r="H96" s="10">
        <f t="shared" ref="H96:H126" si="8">SUM(B96:G96)</f>
        <v>6945</v>
      </c>
    </row>
    <row r="97" spans="1:8" ht="15.75" x14ac:dyDescent="0.35">
      <c r="A97" s="11">
        <v>1981</v>
      </c>
      <c r="B97" s="12">
        <v>0</v>
      </c>
      <c r="C97" s="12">
        <v>8411</v>
      </c>
      <c r="D97" s="12">
        <v>0</v>
      </c>
      <c r="E97" s="12">
        <v>0</v>
      </c>
      <c r="F97" s="20" t="s">
        <v>2</v>
      </c>
      <c r="G97" s="13">
        <v>0</v>
      </c>
      <c r="H97" s="13">
        <f t="shared" si="8"/>
        <v>8411</v>
      </c>
    </row>
    <row r="98" spans="1:8" ht="15.75" x14ac:dyDescent="0.35">
      <c r="A98" s="11">
        <v>1982</v>
      </c>
      <c r="B98" s="12">
        <v>0</v>
      </c>
      <c r="C98" s="12">
        <v>6687</v>
      </c>
      <c r="D98" s="12">
        <v>0</v>
      </c>
      <c r="E98" s="12">
        <v>0</v>
      </c>
      <c r="F98" s="20" t="s">
        <v>2</v>
      </c>
      <c r="G98" s="13">
        <v>0</v>
      </c>
      <c r="H98" s="13">
        <f t="shared" si="8"/>
        <v>6687</v>
      </c>
    </row>
    <row r="99" spans="1:8" ht="15.75" x14ac:dyDescent="0.35">
      <c r="A99" s="11">
        <v>1983</v>
      </c>
      <c r="B99" s="12">
        <v>0</v>
      </c>
      <c r="C99" s="12">
        <v>7400</v>
      </c>
      <c r="D99" s="12">
        <v>0</v>
      </c>
      <c r="E99" s="12">
        <v>0</v>
      </c>
      <c r="F99" s="20" t="s">
        <v>2</v>
      </c>
      <c r="G99" s="13">
        <v>0</v>
      </c>
      <c r="H99" s="13">
        <f t="shared" si="8"/>
        <v>7400</v>
      </c>
    </row>
    <row r="100" spans="1:8" ht="15.75" x14ac:dyDescent="0.35">
      <c r="A100" s="11">
        <v>1984</v>
      </c>
      <c r="B100" s="12">
        <v>0</v>
      </c>
      <c r="C100" s="12">
        <v>6389</v>
      </c>
      <c r="D100" s="12">
        <v>0</v>
      </c>
      <c r="E100" s="12">
        <v>0</v>
      </c>
      <c r="F100" s="20" t="s">
        <v>2</v>
      </c>
      <c r="G100" s="13">
        <v>0</v>
      </c>
      <c r="H100" s="13">
        <f t="shared" si="8"/>
        <v>6389</v>
      </c>
    </row>
    <row r="101" spans="1:8" ht="15.75" x14ac:dyDescent="0.35">
      <c r="A101" s="11">
        <v>1985</v>
      </c>
      <c r="B101" s="12">
        <v>0</v>
      </c>
      <c r="C101" s="12">
        <v>6883</v>
      </c>
      <c r="D101" s="12">
        <v>0</v>
      </c>
      <c r="E101" s="12">
        <v>0</v>
      </c>
      <c r="F101" s="20" t="s">
        <v>2</v>
      </c>
      <c r="G101" s="13">
        <v>0</v>
      </c>
      <c r="H101" s="13">
        <f t="shared" si="8"/>
        <v>6883</v>
      </c>
    </row>
    <row r="102" spans="1:8" ht="15.75" x14ac:dyDescent="0.35">
      <c r="A102" s="11">
        <v>1986</v>
      </c>
      <c r="B102" s="12">
        <v>0</v>
      </c>
      <c r="C102" s="12">
        <v>3720</v>
      </c>
      <c r="D102" s="12">
        <v>0</v>
      </c>
      <c r="E102" s="12">
        <v>0</v>
      </c>
      <c r="F102" s="20" t="s">
        <v>2</v>
      </c>
      <c r="G102" s="13">
        <v>0</v>
      </c>
      <c r="H102" s="13">
        <f t="shared" si="8"/>
        <v>3720</v>
      </c>
    </row>
    <row r="103" spans="1:8" ht="15.75" x14ac:dyDescent="0.35">
      <c r="A103" s="11">
        <v>1987</v>
      </c>
      <c r="B103" s="12">
        <v>0</v>
      </c>
      <c r="C103" s="12">
        <v>3725</v>
      </c>
      <c r="D103" s="12">
        <v>0</v>
      </c>
      <c r="E103" s="12">
        <v>0</v>
      </c>
      <c r="F103" s="20" t="s">
        <v>2</v>
      </c>
      <c r="G103" s="13">
        <v>0</v>
      </c>
      <c r="H103" s="13">
        <f t="shared" si="8"/>
        <v>3725</v>
      </c>
    </row>
    <row r="104" spans="1:8" ht="15.75" x14ac:dyDescent="0.35">
      <c r="A104" s="11">
        <v>1988</v>
      </c>
      <c r="B104" s="12">
        <v>0</v>
      </c>
      <c r="C104" s="12">
        <v>4782</v>
      </c>
      <c r="D104" s="12">
        <v>0</v>
      </c>
      <c r="E104" s="12">
        <v>0</v>
      </c>
      <c r="F104" s="20" t="s">
        <v>2</v>
      </c>
      <c r="G104" s="13">
        <v>0</v>
      </c>
      <c r="H104" s="13">
        <f t="shared" si="8"/>
        <v>4782</v>
      </c>
    </row>
    <row r="105" spans="1:8" ht="15.75" x14ac:dyDescent="0.35">
      <c r="A105" s="11">
        <v>1989</v>
      </c>
      <c r="B105" s="12">
        <v>0</v>
      </c>
      <c r="C105" s="12">
        <v>5122</v>
      </c>
      <c r="D105" s="12">
        <v>0</v>
      </c>
      <c r="E105" s="12">
        <v>0</v>
      </c>
      <c r="F105" s="20" t="s">
        <v>2</v>
      </c>
      <c r="G105" s="13">
        <v>0</v>
      </c>
      <c r="H105" s="13">
        <f t="shared" si="8"/>
        <v>5122</v>
      </c>
    </row>
    <row r="106" spans="1:8" ht="15.75" x14ac:dyDescent="0.35">
      <c r="A106" s="11">
        <v>1990</v>
      </c>
      <c r="B106" s="12">
        <v>0</v>
      </c>
      <c r="C106" s="12">
        <v>6460</v>
      </c>
      <c r="D106" s="12">
        <v>0</v>
      </c>
      <c r="E106" s="12">
        <v>0</v>
      </c>
      <c r="F106" s="20" t="s">
        <v>2</v>
      </c>
      <c r="G106" s="13">
        <v>0</v>
      </c>
      <c r="H106" s="13">
        <f t="shared" si="8"/>
        <v>6460</v>
      </c>
    </row>
    <row r="107" spans="1:8" ht="15.75" x14ac:dyDescent="0.35">
      <c r="A107" s="11">
        <v>1991</v>
      </c>
      <c r="B107" s="12">
        <v>0</v>
      </c>
      <c r="C107" s="12">
        <v>9652</v>
      </c>
      <c r="D107" s="12">
        <v>0</v>
      </c>
      <c r="E107" s="12">
        <v>0</v>
      </c>
      <c r="F107" s="20" t="s">
        <v>2</v>
      </c>
      <c r="G107" s="13">
        <v>0</v>
      </c>
      <c r="H107" s="13">
        <f t="shared" si="8"/>
        <v>9652</v>
      </c>
    </row>
    <row r="108" spans="1:8" ht="15.75" x14ac:dyDescent="0.35">
      <c r="A108" s="11">
        <v>1992</v>
      </c>
      <c r="B108" s="12">
        <v>0</v>
      </c>
      <c r="C108" s="12">
        <v>9515</v>
      </c>
      <c r="D108" s="12">
        <v>0</v>
      </c>
      <c r="E108" s="12">
        <v>0</v>
      </c>
      <c r="F108" s="20" t="s">
        <v>2</v>
      </c>
      <c r="G108" s="13">
        <v>0</v>
      </c>
      <c r="H108" s="13">
        <f t="shared" si="8"/>
        <v>9515</v>
      </c>
    </row>
    <row r="109" spans="1:8" ht="15.75" x14ac:dyDescent="0.35">
      <c r="A109" s="11">
        <v>1993</v>
      </c>
      <c r="B109" s="12">
        <v>0</v>
      </c>
      <c r="C109" s="12">
        <v>3968</v>
      </c>
      <c r="D109" s="12">
        <v>0</v>
      </c>
      <c r="E109" s="12">
        <v>0</v>
      </c>
      <c r="F109" s="20" t="s">
        <v>2</v>
      </c>
      <c r="G109" s="13">
        <v>0</v>
      </c>
      <c r="H109" s="13">
        <f t="shared" si="8"/>
        <v>3968</v>
      </c>
    </row>
    <row r="110" spans="1:8" ht="15.75" x14ac:dyDescent="0.35">
      <c r="A110" s="11">
        <v>1994</v>
      </c>
      <c r="B110" s="12">
        <v>0</v>
      </c>
      <c r="C110" s="12">
        <v>2353</v>
      </c>
      <c r="D110" s="12">
        <v>0</v>
      </c>
      <c r="E110" s="12">
        <v>0</v>
      </c>
      <c r="F110" s="20" t="s">
        <v>2</v>
      </c>
      <c r="G110" s="13">
        <v>0</v>
      </c>
      <c r="H110" s="13">
        <f t="shared" si="8"/>
        <v>2353</v>
      </c>
    </row>
    <row r="111" spans="1:8" ht="15.75" x14ac:dyDescent="0.35">
      <c r="A111" s="11">
        <v>1995</v>
      </c>
      <c r="B111" s="12">
        <v>0</v>
      </c>
      <c r="C111" s="12">
        <v>11054</v>
      </c>
      <c r="D111" s="12">
        <v>0</v>
      </c>
      <c r="E111" s="12">
        <v>0</v>
      </c>
      <c r="F111" s="20" t="s">
        <v>2</v>
      </c>
      <c r="G111" s="13">
        <v>0</v>
      </c>
      <c r="H111" s="13">
        <f t="shared" si="8"/>
        <v>11054</v>
      </c>
    </row>
    <row r="112" spans="1:8" ht="15.75" x14ac:dyDescent="0.35">
      <c r="A112" s="11">
        <v>1996</v>
      </c>
      <c r="B112" s="12">
        <v>0</v>
      </c>
      <c r="C112" s="12">
        <v>3979</v>
      </c>
      <c r="D112" s="12">
        <v>0</v>
      </c>
      <c r="E112" s="12">
        <v>0</v>
      </c>
      <c r="F112" s="20" t="s">
        <v>2</v>
      </c>
      <c r="G112" s="13">
        <v>0</v>
      </c>
      <c r="H112" s="13">
        <f t="shared" si="8"/>
        <v>3979</v>
      </c>
    </row>
    <row r="113" spans="1:8" ht="15.75" x14ac:dyDescent="0.35">
      <c r="A113" s="11">
        <v>1997</v>
      </c>
      <c r="B113" s="12">
        <v>0</v>
      </c>
      <c r="C113" s="12">
        <v>3439</v>
      </c>
      <c r="D113" s="12">
        <v>0</v>
      </c>
      <c r="E113" s="12">
        <v>0</v>
      </c>
      <c r="F113" s="20" t="s">
        <v>2</v>
      </c>
      <c r="G113" s="13">
        <v>0</v>
      </c>
      <c r="H113" s="12">
        <f t="shared" si="8"/>
        <v>3439</v>
      </c>
    </row>
    <row r="114" spans="1:8" ht="15.75" x14ac:dyDescent="0.35">
      <c r="A114" s="14">
        <v>1998</v>
      </c>
      <c r="B114" s="12">
        <v>0</v>
      </c>
      <c r="C114" s="15">
        <v>3982</v>
      </c>
      <c r="D114" s="12">
        <v>0</v>
      </c>
      <c r="E114" s="12">
        <v>0</v>
      </c>
      <c r="F114" s="20" t="s">
        <v>2</v>
      </c>
      <c r="G114" s="13">
        <v>0</v>
      </c>
      <c r="H114" s="12">
        <f t="shared" si="8"/>
        <v>3982</v>
      </c>
    </row>
    <row r="115" spans="1:8" ht="15.75" x14ac:dyDescent="0.35">
      <c r="A115" s="14">
        <v>1999</v>
      </c>
      <c r="B115" s="12">
        <v>0</v>
      </c>
      <c r="C115" s="15">
        <v>3070</v>
      </c>
      <c r="D115" s="12">
        <v>0</v>
      </c>
      <c r="E115" s="12">
        <v>0</v>
      </c>
      <c r="F115" s="20" t="s">
        <v>2</v>
      </c>
      <c r="G115" s="13">
        <v>0</v>
      </c>
      <c r="H115" s="12">
        <f t="shared" si="8"/>
        <v>3070</v>
      </c>
    </row>
    <row r="116" spans="1:8" ht="15.75" x14ac:dyDescent="0.35">
      <c r="A116" s="14">
        <v>2000</v>
      </c>
      <c r="B116" s="12">
        <v>0</v>
      </c>
      <c r="C116" s="15">
        <v>3159</v>
      </c>
      <c r="D116" s="15">
        <v>3</v>
      </c>
      <c r="E116" s="15">
        <v>0</v>
      </c>
      <c r="F116" s="20" t="s">
        <v>2</v>
      </c>
      <c r="G116" s="27">
        <v>1</v>
      </c>
      <c r="H116" s="12">
        <f t="shared" si="8"/>
        <v>3163</v>
      </c>
    </row>
    <row r="117" spans="1:8" ht="15.75" x14ac:dyDescent="0.35">
      <c r="A117" s="14">
        <v>2001</v>
      </c>
      <c r="B117" s="12">
        <v>0</v>
      </c>
      <c r="C117" s="15">
        <v>2181</v>
      </c>
      <c r="D117" s="15">
        <v>16</v>
      </c>
      <c r="E117" s="15">
        <v>0</v>
      </c>
      <c r="F117" s="20" t="s">
        <v>2</v>
      </c>
      <c r="G117" s="27">
        <v>9</v>
      </c>
      <c r="H117" s="12">
        <f t="shared" si="8"/>
        <v>2206</v>
      </c>
    </row>
    <row r="118" spans="1:8" ht="15.75" x14ac:dyDescent="0.35">
      <c r="A118" s="14">
        <v>2002</v>
      </c>
      <c r="B118" s="12">
        <v>0</v>
      </c>
      <c r="C118" s="15">
        <v>2565</v>
      </c>
      <c r="D118" s="15">
        <v>29</v>
      </c>
      <c r="E118" s="15">
        <v>0</v>
      </c>
      <c r="F118" s="20" t="s">
        <v>2</v>
      </c>
      <c r="G118" s="27">
        <v>3</v>
      </c>
      <c r="H118" s="12">
        <f t="shared" si="8"/>
        <v>2597</v>
      </c>
    </row>
    <row r="119" spans="1:8" ht="15.75" x14ac:dyDescent="0.35">
      <c r="A119" s="14">
        <v>2003</v>
      </c>
      <c r="B119" s="12">
        <v>0</v>
      </c>
      <c r="C119" s="16">
        <v>2779</v>
      </c>
      <c r="D119" s="17">
        <v>65</v>
      </c>
      <c r="E119" s="12">
        <v>0</v>
      </c>
      <c r="F119" s="20" t="s">
        <v>2</v>
      </c>
      <c r="G119" s="17">
        <v>6</v>
      </c>
      <c r="H119" s="12">
        <f t="shared" si="8"/>
        <v>2850</v>
      </c>
    </row>
    <row r="120" spans="1:8" ht="15.75" x14ac:dyDescent="0.35">
      <c r="A120" s="11">
        <v>2004</v>
      </c>
      <c r="B120" s="12">
        <v>0</v>
      </c>
      <c r="C120" s="18">
        <v>2968</v>
      </c>
      <c r="D120" s="16">
        <v>92</v>
      </c>
      <c r="E120" s="16">
        <v>0</v>
      </c>
      <c r="F120" s="20" t="s">
        <v>2</v>
      </c>
      <c r="G120" s="36">
        <v>16</v>
      </c>
      <c r="H120" s="12">
        <f t="shared" si="8"/>
        <v>3076</v>
      </c>
    </row>
    <row r="121" spans="1:8" ht="15.75" x14ac:dyDescent="0.35">
      <c r="A121" s="11">
        <v>2005</v>
      </c>
      <c r="B121" s="12">
        <v>0</v>
      </c>
      <c r="C121" s="18">
        <v>3277</v>
      </c>
      <c r="D121" s="16">
        <v>174</v>
      </c>
      <c r="E121" s="16">
        <v>0</v>
      </c>
      <c r="F121" s="20" t="s">
        <v>2</v>
      </c>
      <c r="G121" s="36">
        <v>8</v>
      </c>
      <c r="H121" s="12">
        <f t="shared" si="8"/>
        <v>3459</v>
      </c>
    </row>
    <row r="122" spans="1:8" ht="15.75" x14ac:dyDescent="0.35">
      <c r="A122" s="11">
        <v>2006</v>
      </c>
      <c r="B122" s="12">
        <v>0</v>
      </c>
      <c r="C122" s="18">
        <v>2663</v>
      </c>
      <c r="D122" s="16">
        <v>193</v>
      </c>
      <c r="E122" s="16">
        <v>0</v>
      </c>
      <c r="F122" s="20" t="s">
        <v>2</v>
      </c>
      <c r="G122" s="36">
        <v>11</v>
      </c>
      <c r="H122" s="12">
        <f t="shared" si="8"/>
        <v>2867</v>
      </c>
    </row>
    <row r="123" spans="1:8" ht="15.75" x14ac:dyDescent="0.35">
      <c r="A123" s="11">
        <v>2007</v>
      </c>
      <c r="B123" s="12">
        <v>0</v>
      </c>
      <c r="C123" s="18">
        <v>1329</v>
      </c>
      <c r="D123" s="16">
        <v>120</v>
      </c>
      <c r="E123" s="16">
        <v>0</v>
      </c>
      <c r="F123" s="20" t="s">
        <v>2</v>
      </c>
      <c r="G123" s="36">
        <v>0</v>
      </c>
      <c r="H123" s="12">
        <f t="shared" si="8"/>
        <v>1449</v>
      </c>
    </row>
    <row r="124" spans="1:8" ht="15.75" x14ac:dyDescent="0.35">
      <c r="A124" s="11">
        <v>2008</v>
      </c>
      <c r="B124" s="12">
        <v>0</v>
      </c>
      <c r="C124" s="18">
        <v>1284</v>
      </c>
      <c r="D124" s="16">
        <v>54</v>
      </c>
      <c r="E124" s="16">
        <v>0</v>
      </c>
      <c r="F124" s="20" t="s">
        <v>2</v>
      </c>
      <c r="G124" s="36">
        <v>6</v>
      </c>
      <c r="H124" s="12">
        <f t="shared" si="8"/>
        <v>1344</v>
      </c>
    </row>
    <row r="125" spans="1:8" ht="15.75" x14ac:dyDescent="0.35">
      <c r="A125" s="11">
        <v>2009</v>
      </c>
      <c r="B125" s="12" t="s">
        <v>2</v>
      </c>
      <c r="C125" s="18">
        <v>881</v>
      </c>
      <c r="D125" s="16">
        <v>101</v>
      </c>
      <c r="E125" s="16">
        <v>0</v>
      </c>
      <c r="F125" s="20" t="s">
        <v>2</v>
      </c>
      <c r="G125" s="36">
        <v>22</v>
      </c>
      <c r="H125" s="12">
        <f t="shared" si="8"/>
        <v>1004</v>
      </c>
    </row>
    <row r="126" spans="1:8" ht="15.75" x14ac:dyDescent="0.35">
      <c r="A126" s="11">
        <v>2010</v>
      </c>
      <c r="B126" s="12" t="s">
        <v>2</v>
      </c>
      <c r="C126" s="18">
        <v>966</v>
      </c>
      <c r="D126" s="16">
        <v>90</v>
      </c>
      <c r="E126" s="16">
        <v>0</v>
      </c>
      <c r="F126" s="20" t="s">
        <v>2</v>
      </c>
      <c r="G126" s="36">
        <v>9</v>
      </c>
      <c r="H126" s="12">
        <f t="shared" si="8"/>
        <v>1065</v>
      </c>
    </row>
    <row r="127" spans="1:8" ht="15.75" x14ac:dyDescent="0.35">
      <c r="A127" s="19">
        <v>2011</v>
      </c>
      <c r="B127" s="20" t="s">
        <v>2</v>
      </c>
      <c r="C127" s="21">
        <v>738</v>
      </c>
      <c r="D127" s="22">
        <v>78</v>
      </c>
      <c r="E127" s="22">
        <v>0</v>
      </c>
      <c r="F127" s="20" t="s">
        <v>2</v>
      </c>
      <c r="G127" s="37">
        <v>7</v>
      </c>
      <c r="H127" s="20">
        <f t="shared" ref="H127:H138" si="9">SUM(B127:G127)</f>
        <v>823</v>
      </c>
    </row>
    <row r="128" spans="1:8" ht="15.75" x14ac:dyDescent="0.35">
      <c r="A128" s="19">
        <v>2012</v>
      </c>
      <c r="B128" s="20" t="s">
        <v>2</v>
      </c>
      <c r="C128" s="21">
        <v>458</v>
      </c>
      <c r="D128" s="22">
        <v>29</v>
      </c>
      <c r="E128" s="22">
        <v>0</v>
      </c>
      <c r="F128" s="20" t="s">
        <v>2</v>
      </c>
      <c r="G128" s="37">
        <v>2</v>
      </c>
      <c r="H128" s="20">
        <f t="shared" si="9"/>
        <v>489</v>
      </c>
    </row>
    <row r="129" spans="1:8" ht="15.75" x14ac:dyDescent="0.35">
      <c r="A129" s="19">
        <v>2013</v>
      </c>
      <c r="B129" s="20" t="s">
        <v>2</v>
      </c>
      <c r="C129" s="21">
        <v>370</v>
      </c>
      <c r="D129" s="22">
        <v>42</v>
      </c>
      <c r="E129" s="22">
        <v>0</v>
      </c>
      <c r="F129" s="20" t="s">
        <v>2</v>
      </c>
      <c r="G129" s="37">
        <v>9</v>
      </c>
      <c r="H129" s="20">
        <f t="shared" si="9"/>
        <v>421</v>
      </c>
    </row>
    <row r="130" spans="1:8" ht="15.75" x14ac:dyDescent="0.35">
      <c r="A130" s="19">
        <v>2014</v>
      </c>
      <c r="B130" s="20" t="s">
        <v>2</v>
      </c>
      <c r="C130" s="21">
        <v>205</v>
      </c>
      <c r="D130" s="22">
        <v>68</v>
      </c>
      <c r="E130" s="22">
        <v>0</v>
      </c>
      <c r="F130" s="20" t="s">
        <v>2</v>
      </c>
      <c r="G130" s="37">
        <v>16</v>
      </c>
      <c r="H130" s="20">
        <f t="shared" si="9"/>
        <v>289</v>
      </c>
    </row>
    <row r="131" spans="1:8" ht="15.75" x14ac:dyDescent="0.35">
      <c r="A131" s="19">
        <v>2015</v>
      </c>
      <c r="B131" s="20" t="s">
        <v>2</v>
      </c>
      <c r="C131" s="21">
        <v>751</v>
      </c>
      <c r="D131" s="22">
        <v>0</v>
      </c>
      <c r="E131" s="22">
        <v>0</v>
      </c>
      <c r="F131" s="20" t="s">
        <v>2</v>
      </c>
      <c r="G131" s="37">
        <v>14</v>
      </c>
      <c r="H131" s="20">
        <f t="shared" si="9"/>
        <v>765</v>
      </c>
    </row>
    <row r="132" spans="1:8" ht="15.75" x14ac:dyDescent="0.35">
      <c r="A132" s="19">
        <v>2016</v>
      </c>
      <c r="B132" s="20" t="s">
        <v>2</v>
      </c>
      <c r="C132" s="21">
        <v>628</v>
      </c>
      <c r="D132" s="22">
        <v>10</v>
      </c>
      <c r="E132" s="22">
        <v>0</v>
      </c>
      <c r="F132" s="20" t="s">
        <v>2</v>
      </c>
      <c r="G132" s="37">
        <v>2</v>
      </c>
      <c r="H132" s="20">
        <f>SUM(B132:G132)</f>
        <v>640</v>
      </c>
    </row>
    <row r="133" spans="1:8" ht="15.75" x14ac:dyDescent="0.35">
      <c r="A133" s="19">
        <v>2017</v>
      </c>
      <c r="B133" s="20" t="s">
        <v>2</v>
      </c>
      <c r="C133" s="21">
        <v>362</v>
      </c>
      <c r="D133" s="22">
        <v>28</v>
      </c>
      <c r="E133" s="22">
        <v>0</v>
      </c>
      <c r="F133" s="20" t="s">
        <v>2</v>
      </c>
      <c r="G133" s="37">
        <v>0</v>
      </c>
      <c r="H133" s="20">
        <f>SUM(B133:G133)</f>
        <v>390</v>
      </c>
    </row>
    <row r="134" spans="1:8" ht="15.75" x14ac:dyDescent="0.35">
      <c r="A134" s="33">
        <v>2018</v>
      </c>
      <c r="B134" s="32" t="s">
        <v>2</v>
      </c>
      <c r="C134" s="34">
        <v>130</v>
      </c>
      <c r="D134" s="22">
        <v>0</v>
      </c>
      <c r="E134" s="22">
        <v>0</v>
      </c>
      <c r="F134" s="20" t="s">
        <v>2</v>
      </c>
      <c r="G134" s="38">
        <v>0</v>
      </c>
      <c r="H134" s="20">
        <f>SUM(B134:G134)</f>
        <v>130</v>
      </c>
    </row>
    <row r="135" spans="1:8" ht="15.75" x14ac:dyDescent="0.35">
      <c r="A135" s="33">
        <v>2019</v>
      </c>
      <c r="B135" s="32" t="s">
        <v>2</v>
      </c>
      <c r="C135" s="34">
        <v>148</v>
      </c>
      <c r="D135" s="42">
        <v>0</v>
      </c>
      <c r="E135" s="42">
        <v>0</v>
      </c>
      <c r="F135" s="32" t="s">
        <v>2</v>
      </c>
      <c r="G135" s="38">
        <v>0</v>
      </c>
      <c r="H135" s="32">
        <f t="shared" ref="H135:H137" si="10">SUM(B135:G135)</f>
        <v>148</v>
      </c>
    </row>
    <row r="136" spans="1:8" ht="15" customHeight="1" x14ac:dyDescent="0.35">
      <c r="A136" s="33">
        <v>2020</v>
      </c>
      <c r="B136" s="32" t="s">
        <v>2</v>
      </c>
      <c r="C136" s="34">
        <v>291</v>
      </c>
      <c r="D136" s="22">
        <v>13</v>
      </c>
      <c r="E136" s="22">
        <v>0</v>
      </c>
      <c r="F136" s="20">
        <v>31</v>
      </c>
      <c r="G136" s="38">
        <v>0</v>
      </c>
      <c r="H136" s="20">
        <f t="shared" si="10"/>
        <v>335</v>
      </c>
    </row>
    <row r="137" spans="1:8" ht="15.75" x14ac:dyDescent="0.35">
      <c r="A137" s="33">
        <v>2021</v>
      </c>
      <c r="B137" s="32" t="s">
        <v>2</v>
      </c>
      <c r="C137" s="34">
        <v>154</v>
      </c>
      <c r="D137" s="22">
        <v>47</v>
      </c>
      <c r="E137" s="22">
        <v>35</v>
      </c>
      <c r="F137" s="20">
        <v>0</v>
      </c>
      <c r="G137" s="38">
        <v>0</v>
      </c>
      <c r="H137" s="20">
        <f t="shared" si="10"/>
        <v>236</v>
      </c>
    </row>
    <row r="138" spans="1:8" ht="15.75" x14ac:dyDescent="0.35">
      <c r="A138" s="23">
        <v>2022</v>
      </c>
      <c r="B138" s="24" t="s">
        <v>2</v>
      </c>
      <c r="C138" s="25">
        <v>217</v>
      </c>
      <c r="D138" s="26">
        <v>54</v>
      </c>
      <c r="E138" s="42">
        <v>0</v>
      </c>
      <c r="F138" s="24">
        <v>0</v>
      </c>
      <c r="G138" s="39">
        <v>0</v>
      </c>
      <c r="H138" s="24">
        <f t="shared" si="9"/>
        <v>271</v>
      </c>
    </row>
    <row r="139" spans="1:8" x14ac:dyDescent="0.3">
      <c r="A139" s="46"/>
      <c r="B139" s="46"/>
      <c r="C139" s="46"/>
      <c r="D139" s="46"/>
      <c r="E139" s="46"/>
      <c r="F139" s="46"/>
      <c r="G139" s="46"/>
      <c r="H139" s="46"/>
    </row>
    <row r="140" spans="1:8" x14ac:dyDescent="0.3">
      <c r="A140" s="41" t="s">
        <v>14</v>
      </c>
    </row>
  </sheetData>
  <mergeCells count="6">
    <mergeCell ref="A7:H7"/>
    <mergeCell ref="A3:H3"/>
    <mergeCell ref="A2:H2"/>
    <mergeCell ref="A139:H139"/>
    <mergeCell ref="A95:H95"/>
    <mergeCell ref="A51:H51"/>
  </mergeCells>
  <phoneticPr fontId="20" type="noConversion"/>
  <pageMargins left="0.70866141732283472" right="0.74803149606299213" top="0.62992125984251968" bottom="0.98425196850393704" header="0.51181102362204722" footer="0.51181102362204722"/>
  <pageSetup paperSize="9" scale="66" fitToHeight="0" orientation="portrait" r:id="rId1"/>
  <headerFooter>
    <oddFooter>&amp;L&amp;"Trebuchet MS,Grassetto"Statistiche Italia - PRODUZIONE
Automobile in cifre &amp;C&amp;"Trebuchet MS,Normale"&amp;9&amp;P/&amp;N&amp;R&amp;"Trebuchet MS,Grassetto"ANFIA - Studi e statistiche</oddFooter>
  </headerFooter>
  <rowBreaks count="2" manualBreakCount="2">
    <brk id="49" max="16383" man="1"/>
    <brk id="92" max="16383" man="1"/>
  </rowBreaks>
  <ignoredErrors>
    <ignoredError sqref="H96:H124 H52:H68 H8:H36 H70:H89 H50 H94 H47:H48 H91:H9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AnnoAlim</vt:lpstr>
      <vt:lpstr>AnnoAlim!Area_stampa</vt:lpstr>
      <vt:lpstr>AnnoAlim!Titoli_stampa</vt:lpstr>
    </vt:vector>
  </TitlesOfParts>
  <Company>ANFIA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DUPREZ</dc:creator>
  <cp:lastModifiedBy>Alessio Irene</cp:lastModifiedBy>
  <cp:lastPrinted>2020-06-30T13:18:59Z</cp:lastPrinted>
  <dcterms:created xsi:type="dcterms:W3CDTF">2012-10-15T08:07:43Z</dcterms:created>
  <dcterms:modified xsi:type="dcterms:W3CDTF">2023-07-18T09:20:28Z</dcterms:modified>
</cp:coreProperties>
</file>