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02-MERCATO ITALIA\1_MERCATO ITALIA_VETTURE - DATI MCTC\B_COMUNICATO STAMPA VETTURE  MENSILE\2026\2026_03\"/>
    </mc:Choice>
  </mc:AlternateContent>
  <xr:revisionPtr revIDLastSave="0" documentId="13_ncr:1_{C896F5B0-E506-465B-9021-0A70B77C8E0C}" xr6:coauthVersionLast="47" xr6:coauthVersionMax="47" xr10:uidLastSave="{00000000-0000-0000-0000-000000000000}"/>
  <bookViews>
    <workbookView xWindow="-57708" yWindow="-108" windowWidth="29016" windowHeight="15696" tabRatio="767" xr2:uid="{00000000-000D-0000-FFFF-FFFF00000000}"/>
  </bookViews>
  <sheets>
    <sheet name="mercato 2026" sheetId="34" r:id="rId1"/>
  </sheets>
  <externalReferences>
    <externalReference r:id="rId2"/>
  </externalReferences>
  <definedNames>
    <definedName name="_xlnm._FilterDatabase" localSheetId="0" hidden="1">'mercato 2026'!$A$16:$K$16</definedName>
    <definedName name="_xlnm.Print_Area" localSheetId="0">'mercato 2026'!$A$1:$K$79</definedName>
    <definedName name="NomeTabella">"Dummy"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34" l="1"/>
  <c r="J70" i="34" s="1"/>
  <c r="G70" i="34"/>
  <c r="K70" i="34" s="1"/>
  <c r="E70" i="34"/>
  <c r="D70" i="34"/>
  <c r="B70" i="34"/>
  <c r="F70" i="34" s="1"/>
  <c r="I68" i="34"/>
  <c r="J68" i="34" s="1"/>
  <c r="H68" i="34"/>
  <c r="G68" i="34"/>
  <c r="K68" i="34" s="1"/>
  <c r="F68" i="34"/>
  <c r="D68" i="34"/>
  <c r="E68" i="34" s="1"/>
  <c r="C68" i="34"/>
  <c r="B68" i="34"/>
  <c r="K67" i="34"/>
  <c r="I67" i="34"/>
  <c r="J67" i="34" s="1"/>
  <c r="G67" i="34"/>
  <c r="D67" i="34"/>
  <c r="E67" i="34" s="1"/>
  <c r="B67" i="34"/>
  <c r="F67" i="34" s="1"/>
  <c r="J66" i="34"/>
  <c r="I66" i="34"/>
  <c r="G66" i="34"/>
  <c r="H66" i="34" s="1"/>
  <c r="E66" i="34"/>
  <c r="D66" i="34"/>
  <c r="C66" i="34"/>
  <c r="B66" i="34"/>
  <c r="F66" i="34" s="1"/>
  <c r="I65" i="34"/>
  <c r="G65" i="34"/>
  <c r="K65" i="34" s="1"/>
  <c r="F65" i="34"/>
  <c r="D65" i="34"/>
  <c r="E65" i="34" s="1"/>
  <c r="B65" i="34"/>
  <c r="C65" i="34" s="1"/>
  <c r="I64" i="34"/>
  <c r="K64" i="34" s="1"/>
  <c r="G64" i="34"/>
  <c r="H64" i="34" s="1"/>
  <c r="D64" i="34"/>
  <c r="E64" i="34" s="1"/>
  <c r="B64" i="34"/>
  <c r="F64" i="34" s="1"/>
  <c r="J63" i="34"/>
  <c r="I63" i="34"/>
  <c r="H63" i="34"/>
  <c r="G63" i="34"/>
  <c r="K63" i="34" s="1"/>
  <c r="F63" i="34"/>
  <c r="E63" i="34"/>
  <c r="D63" i="34"/>
  <c r="C63" i="34"/>
  <c r="B63" i="34"/>
  <c r="K62" i="34"/>
  <c r="I62" i="34"/>
  <c r="G62" i="34"/>
  <c r="D62" i="34"/>
  <c r="E62" i="34" s="1"/>
  <c r="B62" i="34"/>
  <c r="F62" i="34" s="1"/>
  <c r="I61" i="34"/>
  <c r="J61" i="34" s="1"/>
  <c r="G61" i="34"/>
  <c r="K61" i="34" s="1"/>
  <c r="E61" i="34"/>
  <c r="D61" i="34"/>
  <c r="B61" i="34"/>
  <c r="F61" i="34" s="1"/>
  <c r="I60" i="34"/>
  <c r="J60" i="34" s="1"/>
  <c r="H60" i="34"/>
  <c r="G60" i="34"/>
  <c r="K60" i="34" s="1"/>
  <c r="F60" i="34"/>
  <c r="D60" i="34"/>
  <c r="E60" i="34" s="1"/>
  <c r="C60" i="34"/>
  <c r="B60" i="34"/>
  <c r="K59" i="34"/>
  <c r="I59" i="34"/>
  <c r="J59" i="34" s="1"/>
  <c r="G59" i="34"/>
  <c r="D59" i="34"/>
  <c r="E59" i="34" s="1"/>
  <c r="B59" i="34"/>
  <c r="F59" i="34" s="1"/>
  <c r="J58" i="34"/>
  <c r="I58" i="34"/>
  <c r="G58" i="34"/>
  <c r="H58" i="34" s="1"/>
  <c r="E58" i="34"/>
  <c r="D58" i="34"/>
  <c r="C58" i="34"/>
  <c r="B58" i="34"/>
  <c r="F58" i="34" s="1"/>
  <c r="I57" i="34"/>
  <c r="G57" i="34"/>
  <c r="K57" i="34" s="1"/>
  <c r="F57" i="34"/>
  <c r="D57" i="34"/>
  <c r="E57" i="34" s="1"/>
  <c r="B57" i="34"/>
  <c r="C57" i="34" s="1"/>
  <c r="I56" i="34"/>
  <c r="K56" i="34" s="1"/>
  <c r="G56" i="34"/>
  <c r="H56" i="34" s="1"/>
  <c r="D56" i="34"/>
  <c r="E56" i="34" s="1"/>
  <c r="B56" i="34"/>
  <c r="F56" i="34" s="1"/>
  <c r="J55" i="34"/>
  <c r="I55" i="34"/>
  <c r="H55" i="34"/>
  <c r="G55" i="34"/>
  <c r="K55" i="34" s="1"/>
  <c r="F55" i="34"/>
  <c r="E55" i="34"/>
  <c r="D55" i="34"/>
  <c r="C55" i="34"/>
  <c r="B55" i="34"/>
  <c r="K54" i="34"/>
  <c r="I54" i="34"/>
  <c r="J54" i="34" s="1"/>
  <c r="G54" i="34"/>
  <c r="D54" i="34"/>
  <c r="E54" i="34" s="1"/>
  <c r="B54" i="34"/>
  <c r="F54" i="34" s="1"/>
  <c r="I53" i="34"/>
  <c r="J53" i="34" s="1"/>
  <c r="G53" i="34"/>
  <c r="K53" i="34" s="1"/>
  <c r="E53" i="34"/>
  <c r="D53" i="34"/>
  <c r="B53" i="34"/>
  <c r="F53" i="34" s="1"/>
  <c r="I52" i="34"/>
  <c r="J52" i="34" s="1"/>
  <c r="H52" i="34"/>
  <c r="G52" i="34"/>
  <c r="K52" i="34" s="1"/>
  <c r="F52" i="34"/>
  <c r="D52" i="34"/>
  <c r="E52" i="34" s="1"/>
  <c r="C52" i="34"/>
  <c r="B52" i="34"/>
  <c r="K51" i="34"/>
  <c r="I51" i="34"/>
  <c r="J51" i="34" s="1"/>
  <c r="G51" i="34"/>
  <c r="H51" i="34" s="1"/>
  <c r="D51" i="34"/>
  <c r="E51" i="34" s="1"/>
  <c r="B51" i="34"/>
  <c r="F51" i="34" s="1"/>
  <c r="J50" i="34"/>
  <c r="I50" i="34"/>
  <c r="G50" i="34"/>
  <c r="H50" i="34" s="1"/>
  <c r="E50" i="34"/>
  <c r="D50" i="34"/>
  <c r="C50" i="34"/>
  <c r="B50" i="34"/>
  <c r="F50" i="34" s="1"/>
  <c r="I49" i="34"/>
  <c r="G49" i="34"/>
  <c r="K49" i="34" s="1"/>
  <c r="F49" i="34"/>
  <c r="D49" i="34"/>
  <c r="E49" i="34" s="1"/>
  <c r="B49" i="34"/>
  <c r="C49" i="34" s="1"/>
  <c r="I48" i="34"/>
  <c r="K48" i="34" s="1"/>
  <c r="G48" i="34"/>
  <c r="H48" i="34" s="1"/>
  <c r="D48" i="34"/>
  <c r="E48" i="34" s="1"/>
  <c r="B48" i="34"/>
  <c r="F48" i="34" s="1"/>
  <c r="J47" i="34"/>
  <c r="I47" i="34"/>
  <c r="H47" i="34"/>
  <c r="G47" i="34"/>
  <c r="K47" i="34" s="1"/>
  <c r="F47" i="34"/>
  <c r="E47" i="34"/>
  <c r="D47" i="34"/>
  <c r="C47" i="34"/>
  <c r="B47" i="34"/>
  <c r="K46" i="34"/>
  <c r="I46" i="34"/>
  <c r="J46" i="34" s="1"/>
  <c r="G46" i="34"/>
  <c r="D46" i="34"/>
  <c r="E46" i="34" s="1"/>
  <c r="B46" i="34"/>
  <c r="F46" i="34" s="1"/>
  <c r="I45" i="34"/>
  <c r="J45" i="34" s="1"/>
  <c r="G45" i="34"/>
  <c r="K45" i="34" s="1"/>
  <c r="E45" i="34"/>
  <c r="D45" i="34"/>
  <c r="B45" i="34"/>
  <c r="F45" i="34" s="1"/>
  <c r="I44" i="34"/>
  <c r="J44" i="34" s="1"/>
  <c r="H44" i="34"/>
  <c r="G44" i="34"/>
  <c r="K44" i="34" s="1"/>
  <c r="F44" i="34"/>
  <c r="D44" i="34"/>
  <c r="E44" i="34" s="1"/>
  <c r="C44" i="34"/>
  <c r="B44" i="34"/>
  <c r="K43" i="34"/>
  <c r="I43" i="34"/>
  <c r="J43" i="34" s="1"/>
  <c r="G43" i="34"/>
  <c r="H43" i="34" s="1"/>
  <c r="D43" i="34"/>
  <c r="E43" i="34" s="1"/>
  <c r="B43" i="34"/>
  <c r="F43" i="34" s="1"/>
  <c r="J42" i="34"/>
  <c r="I42" i="34"/>
  <c r="G42" i="34"/>
  <c r="H42" i="34" s="1"/>
  <c r="E42" i="34"/>
  <c r="D42" i="34"/>
  <c r="C42" i="34"/>
  <c r="B42" i="34"/>
  <c r="F42" i="34" s="1"/>
  <c r="I41" i="34"/>
  <c r="G41" i="34"/>
  <c r="K41" i="34" s="1"/>
  <c r="F41" i="34"/>
  <c r="D41" i="34"/>
  <c r="E41" i="34" s="1"/>
  <c r="B41" i="34"/>
  <c r="C41" i="34" s="1"/>
  <c r="I40" i="34"/>
  <c r="K40" i="34" s="1"/>
  <c r="G40" i="34"/>
  <c r="H40" i="34" s="1"/>
  <c r="D40" i="34"/>
  <c r="E40" i="34" s="1"/>
  <c r="B40" i="34"/>
  <c r="F40" i="34" s="1"/>
  <c r="J39" i="34"/>
  <c r="I39" i="34"/>
  <c r="H39" i="34"/>
  <c r="G39" i="34"/>
  <c r="K39" i="34" s="1"/>
  <c r="F39" i="34"/>
  <c r="E39" i="34"/>
  <c r="D39" i="34"/>
  <c r="C39" i="34"/>
  <c r="B39" i="34"/>
  <c r="K38" i="34"/>
  <c r="I38" i="34"/>
  <c r="J38" i="34" s="1"/>
  <c r="G38" i="34"/>
  <c r="D38" i="34"/>
  <c r="E38" i="34" s="1"/>
  <c r="B38" i="34"/>
  <c r="F38" i="34" s="1"/>
  <c r="I37" i="34"/>
  <c r="J37" i="34" s="1"/>
  <c r="G37" i="34"/>
  <c r="K37" i="34" s="1"/>
  <c r="E37" i="34"/>
  <c r="D37" i="34"/>
  <c r="B37" i="34"/>
  <c r="F37" i="34" s="1"/>
  <c r="I36" i="34"/>
  <c r="J36" i="34" s="1"/>
  <c r="H36" i="34"/>
  <c r="G36" i="34"/>
  <c r="K36" i="34" s="1"/>
  <c r="F36" i="34"/>
  <c r="D36" i="34"/>
  <c r="E36" i="34" s="1"/>
  <c r="C36" i="34"/>
  <c r="B36" i="34"/>
  <c r="K35" i="34"/>
  <c r="I35" i="34"/>
  <c r="J35" i="34" s="1"/>
  <c r="G35" i="34"/>
  <c r="H35" i="34" s="1"/>
  <c r="D35" i="34"/>
  <c r="E35" i="34" s="1"/>
  <c r="B35" i="34"/>
  <c r="F35" i="34" s="1"/>
  <c r="J34" i="34"/>
  <c r="I34" i="34"/>
  <c r="G34" i="34"/>
  <c r="H34" i="34" s="1"/>
  <c r="E34" i="34"/>
  <c r="D34" i="34"/>
  <c r="C34" i="34"/>
  <c r="B34" i="34"/>
  <c r="F34" i="34" s="1"/>
  <c r="I33" i="34"/>
  <c r="G33" i="34"/>
  <c r="K33" i="34" s="1"/>
  <c r="F33" i="34"/>
  <c r="D33" i="34"/>
  <c r="E33" i="34" s="1"/>
  <c r="B33" i="34"/>
  <c r="C33" i="34" s="1"/>
  <c r="I32" i="34"/>
  <c r="K32" i="34" s="1"/>
  <c r="G32" i="34"/>
  <c r="H32" i="34" s="1"/>
  <c r="D32" i="34"/>
  <c r="E32" i="34" s="1"/>
  <c r="B32" i="34"/>
  <c r="F32" i="34" s="1"/>
  <c r="J31" i="34"/>
  <c r="I31" i="34"/>
  <c r="H31" i="34"/>
  <c r="G31" i="34"/>
  <c r="K31" i="34" s="1"/>
  <c r="F31" i="34"/>
  <c r="E31" i="34"/>
  <c r="D31" i="34"/>
  <c r="C31" i="34"/>
  <c r="B31" i="34"/>
  <c r="K30" i="34"/>
  <c r="I30" i="34"/>
  <c r="J30" i="34" s="1"/>
  <c r="G30" i="34"/>
  <c r="D30" i="34"/>
  <c r="E30" i="34" s="1"/>
  <c r="B30" i="34"/>
  <c r="F30" i="34" s="1"/>
  <c r="I29" i="34"/>
  <c r="J29" i="34" s="1"/>
  <c r="G29" i="34"/>
  <c r="K29" i="34" s="1"/>
  <c r="E29" i="34"/>
  <c r="D29" i="34"/>
  <c r="B29" i="34"/>
  <c r="F29" i="34" s="1"/>
  <c r="I28" i="34"/>
  <c r="J28" i="34" s="1"/>
  <c r="H28" i="34"/>
  <c r="G28" i="34"/>
  <c r="K28" i="34" s="1"/>
  <c r="F28" i="34"/>
  <c r="D28" i="34"/>
  <c r="E28" i="34" s="1"/>
  <c r="C28" i="34"/>
  <c r="B28" i="34"/>
  <c r="K27" i="34"/>
  <c r="I27" i="34"/>
  <c r="J27" i="34" s="1"/>
  <c r="G27" i="34"/>
  <c r="H27" i="34" s="1"/>
  <c r="D27" i="34"/>
  <c r="E27" i="34" s="1"/>
  <c r="B27" i="34"/>
  <c r="F27" i="34" s="1"/>
  <c r="J26" i="34"/>
  <c r="I26" i="34"/>
  <c r="G26" i="34"/>
  <c r="H26" i="34" s="1"/>
  <c r="E26" i="34"/>
  <c r="D26" i="34"/>
  <c r="C26" i="34"/>
  <c r="B26" i="34"/>
  <c r="F26" i="34" s="1"/>
  <c r="J25" i="34"/>
  <c r="I25" i="34"/>
  <c r="G25" i="34"/>
  <c r="K25" i="34" s="1"/>
  <c r="F25" i="34"/>
  <c r="D25" i="34"/>
  <c r="E25" i="34" s="1"/>
  <c r="B25" i="34"/>
  <c r="C25" i="34" s="1"/>
  <c r="I24" i="34"/>
  <c r="K24" i="34" s="1"/>
  <c r="G24" i="34"/>
  <c r="H24" i="34" s="1"/>
  <c r="D24" i="34"/>
  <c r="E24" i="34" s="1"/>
  <c r="B24" i="34"/>
  <c r="F24" i="34" s="1"/>
  <c r="J23" i="34"/>
  <c r="I23" i="34"/>
  <c r="H23" i="34"/>
  <c r="G23" i="34"/>
  <c r="K23" i="34" s="1"/>
  <c r="F23" i="34"/>
  <c r="E23" i="34"/>
  <c r="D23" i="34"/>
  <c r="C23" i="34"/>
  <c r="B23" i="34"/>
  <c r="K22" i="34"/>
  <c r="I22" i="34"/>
  <c r="J22" i="34" s="1"/>
  <c r="G22" i="34"/>
  <c r="D22" i="34"/>
  <c r="E22" i="34" s="1"/>
  <c r="B22" i="34"/>
  <c r="F22" i="34" s="1"/>
  <c r="I21" i="34"/>
  <c r="J21" i="34" s="1"/>
  <c r="G21" i="34"/>
  <c r="K21" i="34" s="1"/>
  <c r="E21" i="34"/>
  <c r="D21" i="34"/>
  <c r="B21" i="34"/>
  <c r="F21" i="34" s="1"/>
  <c r="I20" i="34"/>
  <c r="J20" i="34" s="1"/>
  <c r="H20" i="34"/>
  <c r="G20" i="34"/>
  <c r="K20" i="34" s="1"/>
  <c r="F20" i="34"/>
  <c r="D20" i="34"/>
  <c r="E20" i="34" s="1"/>
  <c r="C20" i="34"/>
  <c r="B20" i="34"/>
  <c r="K19" i="34"/>
  <c r="I19" i="34"/>
  <c r="J19" i="34" s="1"/>
  <c r="G19" i="34"/>
  <c r="H19" i="34" s="1"/>
  <c r="D19" i="34"/>
  <c r="E19" i="34" s="1"/>
  <c r="B19" i="34"/>
  <c r="F19" i="34" s="1"/>
  <c r="J18" i="34"/>
  <c r="I18" i="34"/>
  <c r="G18" i="34"/>
  <c r="H18" i="34" s="1"/>
  <c r="E18" i="34"/>
  <c r="D18" i="34"/>
  <c r="C18" i="34"/>
  <c r="B18" i="34"/>
  <c r="F18" i="34" s="1"/>
  <c r="J17" i="34"/>
  <c r="I17" i="34"/>
  <c r="G17" i="34"/>
  <c r="K17" i="34" s="1"/>
  <c r="F17" i="34"/>
  <c r="D17" i="34"/>
  <c r="E17" i="34" s="1"/>
  <c r="B17" i="34"/>
  <c r="C17" i="34" s="1"/>
  <c r="K18" i="34" l="1"/>
  <c r="C22" i="34"/>
  <c r="K26" i="34"/>
  <c r="C30" i="34"/>
  <c r="K34" i="34"/>
  <c r="C38" i="34"/>
  <c r="K42" i="34"/>
  <c r="C46" i="34"/>
  <c r="K50" i="34"/>
  <c r="C54" i="34"/>
  <c r="K58" i="34"/>
  <c r="C62" i="34"/>
  <c r="K66" i="34"/>
  <c r="C19" i="34"/>
  <c r="C27" i="34"/>
  <c r="C35" i="34"/>
  <c r="C43" i="34"/>
  <c r="C51" i="34"/>
  <c r="C59" i="34"/>
  <c r="C67" i="34"/>
  <c r="H17" i="34"/>
  <c r="H25" i="34"/>
  <c r="H33" i="34"/>
  <c r="H41" i="34"/>
  <c r="H49" i="34"/>
  <c r="H57" i="34"/>
  <c r="H65" i="34"/>
  <c r="C24" i="34"/>
  <c r="C32" i="34"/>
  <c r="C40" i="34"/>
  <c r="C48" i="34"/>
  <c r="C56" i="34"/>
  <c r="C64" i="34"/>
  <c r="H22" i="34"/>
  <c r="H30" i="34"/>
  <c r="J33" i="34"/>
  <c r="H38" i="34"/>
  <c r="J41" i="34"/>
  <c r="H46" i="34"/>
  <c r="J49" i="34"/>
  <c r="H54" i="34"/>
  <c r="J57" i="34"/>
  <c r="H62" i="34"/>
  <c r="J65" i="34"/>
  <c r="C21" i="34"/>
  <c r="C29" i="34"/>
  <c r="C37" i="34"/>
  <c r="C45" i="34"/>
  <c r="C53" i="34"/>
  <c r="C61" i="34"/>
  <c r="C70" i="34"/>
  <c r="H59" i="34"/>
  <c r="J62" i="34"/>
  <c r="H67" i="34"/>
  <c r="H21" i="34"/>
  <c r="J24" i="34"/>
  <c r="H29" i="34"/>
  <c r="J32" i="34"/>
  <c r="H37" i="34"/>
  <c r="J40" i="34"/>
  <c r="H45" i="34"/>
  <c r="J48" i="34"/>
  <c r="H53" i="34"/>
  <c r="J56" i="34"/>
  <c r="H61" i="34"/>
  <c r="J64" i="34"/>
  <c r="H70" i="34"/>
</calcChain>
</file>

<file path=xl/sharedStrings.xml><?xml version="1.0" encoding="utf-8"?>
<sst xmlns="http://schemas.openxmlformats.org/spreadsheetml/2006/main" count="79" uniqueCount="73">
  <si>
    <t>VAR. %</t>
  </si>
  <si>
    <t>ITALY - NEW CAR REGISTRATIONS</t>
  </si>
  <si>
    <t xml:space="preserve">ITALIA - IMMATRICOLAZIONI AUTOVETTURE </t>
  </si>
  <si>
    <t>% CHG.</t>
  </si>
  <si>
    <t>Associazione Nazionale Filiera Industria Automobilistica</t>
  </si>
  <si>
    <r>
      <t>dati provvisori</t>
    </r>
    <r>
      <rPr>
        <i/>
        <sz val="9"/>
        <color theme="4" tint="-0.249977111117893"/>
        <rFont val="Trebuchet MS"/>
        <family val="2"/>
      </rPr>
      <t>/provisional data</t>
    </r>
  </si>
  <si>
    <t>www.anfia.it</t>
  </si>
  <si>
    <t>Sede di Torino: 10128 - Corso Galileo Ferraris, 61 - Tel. +39 011 55 46 511</t>
  </si>
  <si>
    <t>Area Studi e Statistiche: Tel. +39 011 55 46 524</t>
  </si>
  <si>
    <t>Sede di Roma: 00144 - Viale Pasteur, 10 - Tel. +39 06 54 22 14 93/4</t>
  </si>
  <si>
    <t>COMUNICATO STAMPA</t>
  </si>
  <si>
    <t>FIAT</t>
  </si>
  <si>
    <t>PEUGEOT</t>
  </si>
  <si>
    <t>CITROEN</t>
  </si>
  <si>
    <t>JEEP</t>
  </si>
  <si>
    <t>OPEL</t>
  </si>
  <si>
    <t>LANCIA</t>
  </si>
  <si>
    <t>ALFA ROMEO</t>
  </si>
  <si>
    <t>DS</t>
  </si>
  <si>
    <t>MASERATI</t>
  </si>
  <si>
    <t>VW Group</t>
  </si>
  <si>
    <t>VOLKSWAGEN</t>
  </si>
  <si>
    <t>AUDI</t>
  </si>
  <si>
    <t>SKODA</t>
  </si>
  <si>
    <t>SEAT</t>
  </si>
  <si>
    <t>CUPRA</t>
  </si>
  <si>
    <t>PORSCHE</t>
  </si>
  <si>
    <t>LAMBORGHINI</t>
  </si>
  <si>
    <t>RENAULT Group</t>
  </si>
  <si>
    <t>DACIA</t>
  </si>
  <si>
    <t>RENAULT</t>
  </si>
  <si>
    <t>TOYOTA Group</t>
  </si>
  <si>
    <t>LEXUS</t>
  </si>
  <si>
    <t>HYUNDAI Group</t>
  </si>
  <si>
    <t>KIA</t>
  </si>
  <si>
    <t>HYUNDAI</t>
  </si>
  <si>
    <t>BMW Group</t>
  </si>
  <si>
    <t>BMW</t>
  </si>
  <si>
    <t>MINI</t>
  </si>
  <si>
    <t>FORD</t>
  </si>
  <si>
    <t>MERCEDES</t>
  </si>
  <si>
    <t>MG</t>
  </si>
  <si>
    <t>NISSAN</t>
  </si>
  <si>
    <t>SUZUKI</t>
  </si>
  <si>
    <t>DR</t>
  </si>
  <si>
    <t>VOLVO</t>
  </si>
  <si>
    <t>MAZDA</t>
  </si>
  <si>
    <t>BYD</t>
  </si>
  <si>
    <t>JAGUAR LAND ROVER Group</t>
  </si>
  <si>
    <t>LAND ROVER</t>
  </si>
  <si>
    <t>HONDA</t>
  </si>
  <si>
    <t>OMODA</t>
  </si>
  <si>
    <t>TESLA</t>
  </si>
  <si>
    <t>SUBARU</t>
  </si>
  <si>
    <t>FERRARI</t>
  </si>
  <si>
    <t>ALTRE</t>
  </si>
  <si>
    <t>TOTALE MERCATO</t>
  </si>
  <si>
    <t>%</t>
  </si>
  <si>
    <r>
      <t>MARCA/</t>
    </r>
    <r>
      <rPr>
        <b/>
        <i/>
        <sz val="10"/>
        <color theme="3"/>
        <rFont val="Trebuchet MS"/>
        <family val="2"/>
      </rPr>
      <t>MAKE</t>
    </r>
  </si>
  <si>
    <t>OMODA &amp; JAECOO</t>
  </si>
  <si>
    <t>JAECOO</t>
  </si>
  <si>
    <t>LEAPMOTOR</t>
  </si>
  <si>
    <t>26/25</t>
  </si>
  <si>
    <t>STELLANTIS Group</t>
  </si>
  <si>
    <t>TOYOTA</t>
  </si>
  <si>
    <t>EMC</t>
  </si>
  <si>
    <t>MERCEDES-BENZ Group</t>
  </si>
  <si>
    <t>Fonte: CED - Ministero delle Infrastrutture e dei Trasporti. I dati di DS, LAMBORGHINI e FERRARI, JAECOO, sono invece elaborati da Anfia.</t>
  </si>
  <si>
    <t>MARZO</t>
  </si>
  <si>
    <t>GENNAIO/MARZO</t>
  </si>
  <si>
    <t>MARCH</t>
  </si>
  <si>
    <t>JANUARY/MARCH</t>
  </si>
  <si>
    <t>I dati rappresentano le risultanze dell'archivio nazionale dei veicoli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</si>
</sst>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0.0"/>
    <numFmt numFmtId="166" formatCode="#,##0_);\(#,##0\)"/>
    <numFmt numFmtId="167" formatCode="#,##0_ ;\-#,##0\ "/>
    <numFmt numFmtId="168" formatCode="_-* #,##0_-;\-* #,##0_-;_-* &quot;-&quot;??_-;_-@_-"/>
    <numFmt numFmtId="169" formatCode="_(* #,##0_);_(* \(#,##0\);_(* &quot;-&quot;_);_(@_)"/>
    <numFmt numFmtId="170" formatCode="\+0.0;\-0.0"/>
    <numFmt numFmtId="171" formatCode="0.0%;\-0.0%;0.0%"/>
    <numFmt numFmtId="172" formatCode="0.0000"/>
  </numFmts>
  <fonts count="27">
    <font>
      <sz val="10"/>
      <name val="Gill Sans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Gill Sans"/>
    </font>
    <font>
      <b/>
      <sz val="9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b/>
      <i/>
      <sz val="9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2"/>
      <color indexed="48"/>
      <name val="Trebuchet MS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i/>
      <sz val="10"/>
      <color theme="3"/>
      <name val="Trebuchet MS"/>
      <family val="2"/>
    </font>
    <font>
      <b/>
      <sz val="10"/>
      <color theme="3"/>
      <name val="Trebuchet MS"/>
      <family val="2"/>
    </font>
    <font>
      <b/>
      <i/>
      <sz val="10"/>
      <color theme="3"/>
      <name val="Trebuchet MS"/>
      <family val="2"/>
    </font>
    <font>
      <b/>
      <sz val="12"/>
      <color theme="3"/>
      <name val="Trebuchet MS"/>
      <family val="2"/>
    </font>
    <font>
      <i/>
      <sz val="12"/>
      <color theme="3"/>
      <name val="Trebuchet MS"/>
      <family val="2"/>
    </font>
    <font>
      <sz val="10"/>
      <name val="Gill Sans"/>
      <family val="2"/>
    </font>
    <font>
      <sz val="9"/>
      <color theme="4" tint="-0.249977111117893"/>
      <name val="Trebuchet MS"/>
      <family val="2"/>
    </font>
    <font>
      <i/>
      <sz val="9"/>
      <color theme="4" tint="-0.249977111117893"/>
      <name val="Trebuchet MS"/>
      <family val="2"/>
    </font>
    <font>
      <b/>
      <sz val="8"/>
      <color theme="3"/>
      <name val="Barmeno-Regular"/>
    </font>
    <font>
      <sz val="8"/>
      <color theme="3"/>
      <name val="Barmeno-Regular"/>
    </font>
    <font>
      <sz val="11"/>
      <color theme="0"/>
      <name val="Trebuchet MS"/>
      <family val="2"/>
    </font>
    <font>
      <b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9" fontId="12" fillId="0" borderId="0" applyFont="0" applyFill="0" applyBorder="0" applyAlignment="0" applyProtection="0"/>
    <xf numFmtId="41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4" fillId="0" borderId="0"/>
    <xf numFmtId="0" fontId="2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20" fillId="0" borderId="0"/>
    <xf numFmtId="43" fontId="14" fillId="0" borderId="0" applyFont="0" applyFill="0" applyBorder="0" applyAlignment="0" applyProtection="0"/>
    <xf numFmtId="0" fontId="4" fillId="0" borderId="0"/>
  </cellStyleXfs>
  <cellXfs count="82">
    <xf numFmtId="0" fontId="0" fillId="0" borderId="0" xfId="0"/>
    <xf numFmtId="0" fontId="6" fillId="0" borderId="0" xfId="11" applyFont="1"/>
    <xf numFmtId="166" fontId="6" fillId="0" borderId="0" xfId="11" applyNumberFormat="1" applyFont="1"/>
    <xf numFmtId="167" fontId="6" fillId="0" borderId="0" xfId="11" applyNumberFormat="1" applyFont="1"/>
    <xf numFmtId="0" fontId="14" fillId="0" borderId="0" xfId="0" applyFont="1" applyAlignment="1">
      <alignment vertical="top" wrapText="1"/>
    </xf>
    <xf numFmtId="0" fontId="19" fillId="0" borderId="0" xfId="11" applyFont="1" applyAlignment="1">
      <alignment horizontal="left"/>
    </xf>
    <xf numFmtId="0" fontId="16" fillId="3" borderId="2" xfId="11" applyFont="1" applyFill="1" applyBorder="1" applyAlignment="1">
      <alignment horizontal="center"/>
    </xf>
    <xf numFmtId="0" fontId="17" fillId="3" borderId="1" xfId="1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8" fillId="0" borderId="0" xfId="11" applyFont="1"/>
    <xf numFmtId="0" fontId="11" fillId="0" borderId="0" xfId="11" applyFont="1"/>
    <xf numFmtId="0" fontId="6" fillId="0" borderId="0" xfId="11" applyFont="1" applyAlignment="1">
      <alignment horizontal="center"/>
    </xf>
    <xf numFmtId="0" fontId="7" fillId="0" borderId="0" xfId="11" applyFont="1" applyAlignment="1">
      <alignment horizontal="left"/>
    </xf>
    <xf numFmtId="167" fontId="6" fillId="0" borderId="0" xfId="11" applyNumberFormat="1" applyFont="1" applyAlignment="1">
      <alignment horizontal="center"/>
    </xf>
    <xf numFmtId="0" fontId="15" fillId="0" borderId="0" xfId="11" applyFont="1" applyAlignment="1">
      <alignment horizontal="left"/>
    </xf>
    <xf numFmtId="0" fontId="9" fillId="0" borderId="0" xfId="11" applyFont="1"/>
    <xf numFmtId="0" fontId="21" fillId="0" borderId="0" xfId="11" applyFont="1" applyAlignment="1">
      <alignment horizontal="left"/>
    </xf>
    <xf numFmtId="168" fontId="6" fillId="0" borderId="0" xfId="11" applyNumberFormat="1" applyFont="1"/>
    <xf numFmtId="0" fontId="16" fillId="3" borderId="11" xfId="11" applyFont="1" applyFill="1" applyBorder="1" applyAlignment="1">
      <alignment horizontal="center"/>
    </xf>
    <xf numFmtId="0" fontId="17" fillId="3" borderId="13" xfId="11" applyFont="1" applyFill="1" applyBorder="1" applyAlignment="1">
      <alignment horizontal="center"/>
    </xf>
    <xf numFmtId="0" fontId="16" fillId="3" borderId="14" xfId="11" applyFont="1" applyFill="1" applyBorder="1" applyAlignment="1">
      <alignment horizontal="left"/>
    </xf>
    <xf numFmtId="0" fontId="16" fillId="3" borderId="15" xfId="11" applyFont="1" applyFill="1" applyBorder="1" applyAlignment="1">
      <alignment horizontal="center"/>
    </xf>
    <xf numFmtId="16" fontId="17" fillId="3" borderId="16" xfId="11" quotePrefix="1" applyNumberFormat="1" applyFont="1" applyFill="1" applyBorder="1" applyAlignment="1">
      <alignment horizontal="center"/>
    </xf>
    <xf numFmtId="3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left" indent="1"/>
    </xf>
    <xf numFmtId="0" fontId="8" fillId="0" borderId="17" xfId="0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170" fontId="8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70" fontId="6" fillId="0" borderId="13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70" fontId="6" fillId="0" borderId="16" xfId="0" applyNumberFormat="1" applyFont="1" applyBorder="1" applyAlignment="1">
      <alignment horizontal="right" vertical="center"/>
    </xf>
    <xf numFmtId="170" fontId="6" fillId="0" borderId="16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70" fontId="8" fillId="0" borderId="19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165" fontId="8" fillId="0" borderId="26" xfId="0" applyNumberFormat="1" applyFont="1" applyBorder="1" applyAlignment="1">
      <alignment vertical="center"/>
    </xf>
    <xf numFmtId="170" fontId="8" fillId="0" borderId="27" xfId="0" applyNumberFormat="1" applyFont="1" applyBorder="1" applyAlignment="1">
      <alignment vertical="center"/>
    </xf>
    <xf numFmtId="3" fontId="6" fillId="0" borderId="0" xfId="11" applyNumberFormat="1" applyFont="1"/>
    <xf numFmtId="3" fontId="26" fillId="0" borderId="0" xfId="0" applyNumberFormat="1" applyFont="1"/>
    <xf numFmtId="171" fontId="26" fillId="0" borderId="0" xfId="0" applyNumberFormat="1" applyFont="1"/>
    <xf numFmtId="3" fontId="0" fillId="0" borderId="0" xfId="0" applyNumberFormat="1"/>
    <xf numFmtId="171" fontId="0" fillId="0" borderId="0" xfId="0" applyNumberFormat="1"/>
    <xf numFmtId="3" fontId="6" fillId="0" borderId="3" xfId="0" applyNumberFormat="1" applyFont="1" applyBorder="1" applyAlignment="1">
      <alignment vertical="center"/>
    </xf>
    <xf numFmtId="0" fontId="26" fillId="0" borderId="0" xfId="0" applyFont="1"/>
    <xf numFmtId="172" fontId="6" fillId="0" borderId="0" xfId="11" applyNumberFormat="1" applyFont="1" applyAlignment="1">
      <alignment horizontal="left"/>
    </xf>
    <xf numFmtId="3" fontId="8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0" fontId="6" fillId="2" borderId="0" xfId="0" applyFont="1" applyFill="1" applyAlignment="1">
      <alignment horizontal="left" indent="1"/>
    </xf>
    <xf numFmtId="0" fontId="5" fillId="2" borderId="28" xfId="0" applyFont="1" applyFill="1" applyBorder="1" applyAlignment="1">
      <alignment horizontal="left" indent="1"/>
    </xf>
    <xf numFmtId="3" fontId="5" fillId="0" borderId="29" xfId="0" applyNumberFormat="1" applyFont="1" applyBorder="1" applyAlignment="1">
      <alignment vertical="center"/>
    </xf>
    <xf numFmtId="165" fontId="5" fillId="0" borderId="30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165" fontId="5" fillId="0" borderId="31" xfId="0" applyNumberFormat="1" applyFont="1" applyBorder="1" applyAlignment="1">
      <alignment vertical="center"/>
    </xf>
    <xf numFmtId="170" fontId="5" fillId="0" borderId="32" xfId="0" applyNumberFormat="1" applyFont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4" borderId="0" xfId="11" applyFont="1" applyFill="1" applyAlignment="1">
      <alignment horizontal="center"/>
    </xf>
    <xf numFmtId="1" fontId="16" fillId="3" borderId="8" xfId="11" applyNumberFormat="1" applyFont="1" applyFill="1" applyBorder="1" applyAlignment="1">
      <alignment horizontal="center"/>
    </xf>
    <xf numFmtId="1" fontId="16" fillId="3" borderId="9" xfId="11" applyNumberFormat="1" applyFont="1" applyFill="1" applyBorder="1" applyAlignment="1">
      <alignment horizontal="center"/>
    </xf>
    <xf numFmtId="1" fontId="16" fillId="3" borderId="10" xfId="11" applyNumberFormat="1" applyFont="1" applyFill="1" applyBorder="1" applyAlignment="1">
      <alignment horizontal="center"/>
    </xf>
    <xf numFmtId="1" fontId="17" fillId="3" borderId="12" xfId="11" applyNumberFormat="1" applyFont="1" applyFill="1" applyBorder="1" applyAlignment="1">
      <alignment horizontal="center"/>
    </xf>
    <xf numFmtId="1" fontId="17" fillId="3" borderId="6" xfId="11" applyNumberFormat="1" applyFont="1" applyFill="1" applyBorder="1" applyAlignment="1">
      <alignment horizontal="center"/>
    </xf>
    <xf numFmtId="1" fontId="17" fillId="3" borderId="7" xfId="11" applyNumberFormat="1" applyFont="1" applyFill="1" applyBorder="1" applyAlignment="1">
      <alignment horizontal="center"/>
    </xf>
    <xf numFmtId="0" fontId="5" fillId="0" borderId="23" xfId="0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70" fontId="5" fillId="0" borderId="33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70" fontId="6" fillId="0" borderId="33" xfId="0" applyNumberFormat="1" applyFont="1" applyBorder="1" applyAlignment="1">
      <alignment vertical="center"/>
    </xf>
  </cellXfs>
  <cellStyles count="26">
    <cellStyle name="Migliaia [0] 2" xfId="1" xr:uid="{00000000-0005-0000-0000-000001000000}"/>
    <cellStyle name="Migliaia [0] 2 2" xfId="15" xr:uid="{00000000-0005-0000-0000-000002000000}"/>
    <cellStyle name="Migliaia [0] 3" xfId="2" xr:uid="{00000000-0005-0000-0000-000003000000}"/>
    <cellStyle name="Migliaia [0] 3 2" xfId="16" xr:uid="{00000000-0005-0000-0000-000004000000}"/>
    <cellStyle name="Migliaia [0] 4" xfId="3" xr:uid="{00000000-0005-0000-0000-000005000000}"/>
    <cellStyle name="Migliaia [0] 4 2" xfId="17" xr:uid="{00000000-0005-0000-0000-000006000000}"/>
    <cellStyle name="Migliaia [0] 5" xfId="14" xr:uid="{00000000-0005-0000-0000-000007000000}"/>
    <cellStyle name="Migliaia 2" xfId="4" xr:uid="{00000000-0005-0000-0000-000008000000}"/>
    <cellStyle name="Migliaia 2 2" xfId="5" xr:uid="{00000000-0005-0000-0000-000009000000}"/>
    <cellStyle name="Migliaia 2 2 2" xfId="19" xr:uid="{00000000-0005-0000-0000-00000A000000}"/>
    <cellStyle name="Migliaia 2 3" xfId="24" xr:uid="{00000000-0005-0000-0000-00000B000000}"/>
    <cellStyle name="Migliaia 2 4" xfId="18" xr:uid="{00000000-0005-0000-0000-00000C000000}"/>
    <cellStyle name="Migliaia 3" xfId="6" xr:uid="{00000000-0005-0000-0000-00000D000000}"/>
    <cellStyle name="Migliaia 3 2" xfId="20" xr:uid="{00000000-0005-0000-0000-00000E000000}"/>
    <cellStyle name="Migliaia 4" xfId="22" xr:uid="{00000000-0005-0000-0000-00000F000000}"/>
    <cellStyle name="Migliaia 5" xfId="13" xr:uid="{00000000-0005-0000-0000-000010000000}"/>
    <cellStyle name="Normale" xfId="0" builtinId="0"/>
    <cellStyle name="Normale 2" xfId="7" xr:uid="{00000000-0005-0000-0000-000012000000}"/>
    <cellStyle name="Normale 2 2" xfId="8" xr:uid="{00000000-0005-0000-0000-000013000000}"/>
    <cellStyle name="Normale 2_top 10" xfId="9" xr:uid="{00000000-0005-0000-0000-000014000000}"/>
    <cellStyle name="Normale 3" xfId="10" xr:uid="{00000000-0005-0000-0000-000015000000}"/>
    <cellStyle name="Normale 3 2" xfId="23" xr:uid="{00000000-0005-0000-0000-000016000000}"/>
    <cellStyle name="Normale 3 3" xfId="25" xr:uid="{00000000-0005-0000-0000-000017000000}"/>
    <cellStyle name="Normale 4" xfId="21" xr:uid="{00000000-0005-0000-0000-000018000000}"/>
    <cellStyle name="Normale_Immat gennaio 1996" xfId="11" xr:uid="{00000000-0005-0000-0000-000019000000}"/>
    <cellStyle name="Valuta (0)_Trend2001.xls Grafico 1" xfId="12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0</xdr:rowOff>
    </xdr:from>
    <xdr:to>
      <xdr:col>5</xdr:col>
      <xdr:colOff>459105</xdr:colOff>
      <xdr:row>5</xdr:row>
      <xdr:rowOff>60960</xdr:rowOff>
    </xdr:to>
    <xdr:pic>
      <xdr:nvPicPr>
        <xdr:cNvPr id="2" name="Picture 5" descr="Logo ANFIA PANTONE">
          <a:extLst>
            <a:ext uri="{FF2B5EF4-FFF2-40B4-BE49-F238E27FC236}">
              <a16:creationId xmlns:a16="http://schemas.microsoft.com/office/drawing/2014/main" id="{2146FCD0-4516-4FED-84D5-E98DCD3B9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560195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5</xdr:col>
      <xdr:colOff>459105</xdr:colOff>
      <xdr:row>5</xdr:row>
      <xdr:rowOff>60960</xdr:rowOff>
    </xdr:to>
    <xdr:pic>
      <xdr:nvPicPr>
        <xdr:cNvPr id="3" name="Picture 5" descr="Logo ANFIA PANTONE">
          <a:extLst>
            <a:ext uri="{FF2B5EF4-FFF2-40B4-BE49-F238E27FC236}">
              <a16:creationId xmlns:a16="http://schemas.microsoft.com/office/drawing/2014/main" id="{1C30CED0-0D4B-401E-8AC3-9A1D90527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0"/>
          <a:ext cx="1525905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5</xdr:col>
      <xdr:colOff>459105</xdr:colOff>
      <xdr:row>5</xdr:row>
      <xdr:rowOff>60960</xdr:rowOff>
    </xdr:to>
    <xdr:pic>
      <xdr:nvPicPr>
        <xdr:cNvPr id="4" name="Picture 5" descr="Logo ANFIA PANTONE">
          <a:extLst>
            <a:ext uri="{FF2B5EF4-FFF2-40B4-BE49-F238E27FC236}">
              <a16:creationId xmlns:a16="http://schemas.microsoft.com/office/drawing/2014/main" id="{DD4C1BC1-8655-4FF4-89C0-2AA2E73C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0"/>
          <a:ext cx="1525905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0</xdr:row>
      <xdr:rowOff>0</xdr:rowOff>
    </xdr:from>
    <xdr:to>
      <xdr:col>5</xdr:col>
      <xdr:colOff>459105</xdr:colOff>
      <xdr:row>5</xdr:row>
      <xdr:rowOff>60960</xdr:rowOff>
    </xdr:to>
    <xdr:pic>
      <xdr:nvPicPr>
        <xdr:cNvPr id="5" name="Picture 5" descr="Logo ANFIA PANTONE">
          <a:extLst>
            <a:ext uri="{FF2B5EF4-FFF2-40B4-BE49-F238E27FC236}">
              <a16:creationId xmlns:a16="http://schemas.microsoft.com/office/drawing/2014/main" id="{593E5ADF-8626-4C62-AD0D-5E5D5E6C8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0"/>
          <a:ext cx="1525905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2-MERCATO%20ITALIA\1_MERCATO%20ITALIA_VETTURE%20-%20DATI%20MCTC\B_COMUNICATO%20STAMPA%20VETTURE%20%20MENSILE\2026\2026_03\Autovetture%20-%20tabelle%20comunicato%20stampa.xlsx" TargetMode="External"/><Relationship Id="rId1" Type="http://schemas.openxmlformats.org/officeDocument/2006/relationships/externalLinkPath" Target="Autovetture%20-%20tabelle%20comunicato%20stam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2026"/>
      <sheetName val="Best sellers -Top 10 032026"/>
      <sheetName val="Monthly trend"/>
      <sheetName val="Monthly trend by make 2026"/>
      <sheetName val="Monthly trend by make 2025"/>
      <sheetName val="Monthly trend by make 2024"/>
      <sheetName val="Monthly trend by make 2023"/>
      <sheetName val="Monthly trend by make 2022"/>
      <sheetName val="Monthly trend by make 2021"/>
      <sheetName val="Monthly trend by make 2019"/>
      <sheetName val="Changes in ownership"/>
    </sheetNames>
    <sheetDataSet>
      <sheetData sheetId="0"/>
      <sheetData sheetId="1"/>
      <sheetData sheetId="2"/>
      <sheetData sheetId="3">
        <row r="11">
          <cell r="A11" t="str">
            <v>ITALIA - IMMATRICOLAZIONI AUTOVETTURE - Andamento mensile per marca nel 2026</v>
          </cell>
        </row>
        <row r="12">
          <cell r="A12" t="str">
            <v>ITALY - NEW CAR REGISTRATIONS  - Monthly trend by make in 2026</v>
          </cell>
        </row>
        <row r="13">
          <cell r="A13" t="str">
            <v>a) volumi/units</v>
          </cell>
        </row>
        <row r="14">
          <cell r="A14" t="str">
            <v>dati provvisori al 31/03/2026 - provisional data as of March, 2026</v>
          </cell>
        </row>
        <row r="15">
          <cell r="A15" t="str">
            <v>MARCA</v>
          </cell>
          <cell r="B15" t="str">
            <v>GENNAIO</v>
          </cell>
          <cell r="C15" t="str">
            <v>FEBBRAIO</v>
          </cell>
          <cell r="D15" t="str">
            <v>MARZO</v>
          </cell>
          <cell r="E15" t="str">
            <v>APRILE</v>
          </cell>
          <cell r="F15" t="str">
            <v>MAGGIO</v>
          </cell>
          <cell r="G15" t="str">
            <v>GIUGNO</v>
          </cell>
          <cell r="H15" t="str">
            <v>LUGLIO</v>
          </cell>
          <cell r="I15" t="str">
            <v>AGOSTO</v>
          </cell>
          <cell r="J15" t="str">
            <v>SETTEM.</v>
          </cell>
          <cell r="K15" t="str">
            <v>OTTOBRE</v>
          </cell>
          <cell r="L15" t="str">
            <v>NOVEMBRE</v>
          </cell>
          <cell r="M15" t="str">
            <v>DICEMBRE</v>
          </cell>
          <cell r="N15" t="str">
            <v>TOTALE YTD</v>
          </cell>
        </row>
        <row r="16">
          <cell r="A16" t="str">
            <v>Make</v>
          </cell>
          <cell r="B16" t="str">
            <v>January</v>
          </cell>
          <cell r="C16" t="str">
            <v>February</v>
          </cell>
          <cell r="D16" t="str">
            <v>March</v>
          </cell>
          <cell r="E16" t="str">
            <v>April</v>
          </cell>
          <cell r="F16" t="str">
            <v>May</v>
          </cell>
          <cell r="G16" t="str">
            <v>June</v>
          </cell>
          <cell r="H16" t="str">
            <v>July</v>
          </cell>
          <cell r="I16" t="str">
            <v>August</v>
          </cell>
          <cell r="J16" t="str">
            <v>September</v>
          </cell>
          <cell r="K16" t="str">
            <v>October</v>
          </cell>
          <cell r="L16" t="str">
            <v>November</v>
          </cell>
          <cell r="M16" t="str">
            <v>December</v>
          </cell>
          <cell r="N16" t="str">
            <v>Total ytd</v>
          </cell>
        </row>
        <row r="17">
          <cell r="A17" t="str">
            <v>STELLANTIS Group</v>
          </cell>
          <cell r="B17">
            <v>45205</v>
          </cell>
          <cell r="C17">
            <v>48412</v>
          </cell>
          <cell r="D17">
            <v>51990</v>
          </cell>
          <cell r="N17">
            <v>145607</v>
          </cell>
        </row>
        <row r="18">
          <cell r="A18" t="str">
            <v>FIAT</v>
          </cell>
          <cell r="B18">
            <v>19162</v>
          </cell>
          <cell r="C18">
            <v>21078</v>
          </cell>
          <cell r="D18">
            <v>21168</v>
          </cell>
          <cell r="N18">
            <v>61408</v>
          </cell>
        </row>
        <row r="19">
          <cell r="A19" t="str">
            <v>PEUGEOT</v>
          </cell>
          <cell r="B19">
            <v>7124</v>
          </cell>
          <cell r="C19">
            <v>7431</v>
          </cell>
          <cell r="D19">
            <v>7827</v>
          </cell>
          <cell r="N19">
            <v>22382</v>
          </cell>
        </row>
        <row r="20">
          <cell r="A20" t="str">
            <v>CITROEN</v>
          </cell>
          <cell r="B20">
            <v>5697</v>
          </cell>
          <cell r="C20">
            <v>5439</v>
          </cell>
          <cell r="D20">
            <v>6892</v>
          </cell>
          <cell r="N20">
            <v>18028</v>
          </cell>
        </row>
        <row r="21">
          <cell r="A21" t="str">
            <v>JEEP</v>
          </cell>
          <cell r="B21">
            <v>5971</v>
          </cell>
          <cell r="C21">
            <v>6774</v>
          </cell>
          <cell r="D21">
            <v>6971</v>
          </cell>
          <cell r="N21">
            <v>19716</v>
          </cell>
        </row>
        <row r="22">
          <cell r="A22" t="str">
            <v>OPEL</v>
          </cell>
          <cell r="B22">
            <v>3702</v>
          </cell>
          <cell r="C22">
            <v>4020</v>
          </cell>
          <cell r="D22">
            <v>4336</v>
          </cell>
          <cell r="N22">
            <v>12058</v>
          </cell>
        </row>
        <row r="23">
          <cell r="A23" t="str">
            <v>LANCIA</v>
          </cell>
          <cell r="B23">
            <v>1027</v>
          </cell>
          <cell r="C23">
            <v>986</v>
          </cell>
          <cell r="D23">
            <v>1187</v>
          </cell>
          <cell r="N23">
            <v>3200</v>
          </cell>
        </row>
        <row r="24">
          <cell r="A24" t="str">
            <v>ALFA ROMEO</v>
          </cell>
          <cell r="B24">
            <v>2086</v>
          </cell>
          <cell r="C24">
            <v>2264</v>
          </cell>
          <cell r="D24">
            <v>3037</v>
          </cell>
          <cell r="N24">
            <v>7387</v>
          </cell>
        </row>
        <row r="25">
          <cell r="A25" t="str">
            <v>DS</v>
          </cell>
          <cell r="B25">
            <v>370</v>
          </cell>
          <cell r="C25">
            <v>324</v>
          </cell>
          <cell r="D25">
            <v>457</v>
          </cell>
          <cell r="N25">
            <v>1151</v>
          </cell>
        </row>
        <row r="26">
          <cell r="A26" t="str">
            <v>MASERATI</v>
          </cell>
          <cell r="B26">
            <v>66</v>
          </cell>
          <cell r="C26">
            <v>96</v>
          </cell>
          <cell r="D26">
            <v>115</v>
          </cell>
          <cell r="N26">
            <v>277</v>
          </cell>
        </row>
        <row r="27">
          <cell r="A27" t="str">
            <v>VW Group</v>
          </cell>
          <cell r="B27">
            <v>21692</v>
          </cell>
          <cell r="C27">
            <v>25159</v>
          </cell>
          <cell r="D27">
            <v>29049</v>
          </cell>
          <cell r="N27">
            <v>75900</v>
          </cell>
        </row>
        <row r="28">
          <cell r="A28" t="str">
            <v>VOLKSWAGEN</v>
          </cell>
          <cell r="B28">
            <v>8776</v>
          </cell>
          <cell r="C28">
            <v>10588</v>
          </cell>
          <cell r="D28">
            <v>12356</v>
          </cell>
          <cell r="N28">
            <v>31720</v>
          </cell>
        </row>
        <row r="29">
          <cell r="A29" t="str">
            <v>AUDI</v>
          </cell>
          <cell r="B29">
            <v>7018</v>
          </cell>
          <cell r="C29">
            <v>7147</v>
          </cell>
          <cell r="D29">
            <v>8059</v>
          </cell>
          <cell r="N29">
            <v>22224</v>
          </cell>
        </row>
        <row r="30">
          <cell r="A30" t="str">
            <v>SKODA</v>
          </cell>
          <cell r="B30">
            <v>3280</v>
          </cell>
          <cell r="C30">
            <v>3976</v>
          </cell>
          <cell r="D30">
            <v>4385</v>
          </cell>
          <cell r="N30">
            <v>11641</v>
          </cell>
        </row>
        <row r="31">
          <cell r="A31" t="str">
            <v>SEAT</v>
          </cell>
          <cell r="B31">
            <v>444</v>
          </cell>
          <cell r="C31">
            <v>1034</v>
          </cell>
          <cell r="D31">
            <v>1062</v>
          </cell>
          <cell r="N31">
            <v>2540</v>
          </cell>
        </row>
        <row r="32">
          <cell r="A32" t="str">
            <v>CUPRA</v>
          </cell>
          <cell r="B32">
            <v>1713</v>
          </cell>
          <cell r="C32">
            <v>1871</v>
          </cell>
          <cell r="D32">
            <v>2468</v>
          </cell>
          <cell r="N32">
            <v>6052</v>
          </cell>
        </row>
        <row r="33">
          <cell r="A33" t="str">
            <v>PORSCHE</v>
          </cell>
          <cell r="B33">
            <v>395</v>
          </cell>
          <cell r="C33">
            <v>483</v>
          </cell>
          <cell r="D33">
            <v>625</v>
          </cell>
          <cell r="N33">
            <v>1503</v>
          </cell>
        </row>
        <row r="34">
          <cell r="A34" t="str">
            <v>LAMBORGHINI</v>
          </cell>
          <cell r="B34">
            <v>66</v>
          </cell>
          <cell r="C34">
            <v>60</v>
          </cell>
          <cell r="D34">
            <v>94</v>
          </cell>
          <cell r="N34">
            <v>220</v>
          </cell>
        </row>
        <row r="35">
          <cell r="A35" t="str">
            <v>RENAULT Group</v>
          </cell>
          <cell r="B35">
            <v>13261</v>
          </cell>
          <cell r="C35">
            <v>14037</v>
          </cell>
          <cell r="D35">
            <v>18536</v>
          </cell>
          <cell r="N35">
            <v>45834</v>
          </cell>
        </row>
        <row r="36">
          <cell r="A36" t="str">
            <v>DACIA</v>
          </cell>
          <cell r="B36">
            <v>6791</v>
          </cell>
          <cell r="C36">
            <v>6190</v>
          </cell>
          <cell r="D36">
            <v>9732</v>
          </cell>
          <cell r="N36">
            <v>22713</v>
          </cell>
        </row>
        <row r="37">
          <cell r="A37" t="str">
            <v>RENAULT</v>
          </cell>
          <cell r="B37">
            <v>6470</v>
          </cell>
          <cell r="C37">
            <v>7847</v>
          </cell>
          <cell r="D37">
            <v>8804</v>
          </cell>
          <cell r="N37">
            <v>23121</v>
          </cell>
        </row>
        <row r="38">
          <cell r="A38" t="str">
            <v>TOYOTA Group</v>
          </cell>
          <cell r="B38">
            <v>10701</v>
          </cell>
          <cell r="C38">
            <v>11716</v>
          </cell>
          <cell r="D38">
            <v>12622</v>
          </cell>
          <cell r="N38">
            <v>35039</v>
          </cell>
        </row>
        <row r="39">
          <cell r="A39" t="str">
            <v>TOYOTA</v>
          </cell>
          <cell r="B39">
            <v>10131</v>
          </cell>
          <cell r="C39">
            <v>11176</v>
          </cell>
          <cell r="D39">
            <v>11983</v>
          </cell>
          <cell r="N39">
            <v>33290</v>
          </cell>
        </row>
        <row r="40">
          <cell r="A40" t="str">
            <v>LEXUS</v>
          </cell>
          <cell r="B40">
            <v>570</v>
          </cell>
          <cell r="C40">
            <v>540</v>
          </cell>
          <cell r="D40">
            <v>639</v>
          </cell>
          <cell r="N40">
            <v>1749</v>
          </cell>
        </row>
        <row r="41">
          <cell r="A41" t="str">
            <v>HYUNDAI Group</v>
          </cell>
          <cell r="B41">
            <v>7259</v>
          </cell>
          <cell r="C41">
            <v>7654</v>
          </cell>
          <cell r="D41">
            <v>9291</v>
          </cell>
          <cell r="N41">
            <v>24204</v>
          </cell>
        </row>
        <row r="42">
          <cell r="A42" t="str">
            <v>KIA</v>
          </cell>
          <cell r="B42">
            <v>3676</v>
          </cell>
          <cell r="C42">
            <v>3822</v>
          </cell>
          <cell r="D42">
            <v>6089</v>
          </cell>
          <cell r="N42">
            <v>13587</v>
          </cell>
        </row>
        <row r="43">
          <cell r="A43" t="str">
            <v>HYUNDAI</v>
          </cell>
          <cell r="B43">
            <v>3583</v>
          </cell>
          <cell r="C43">
            <v>3832</v>
          </cell>
          <cell r="D43">
            <v>3202</v>
          </cell>
          <cell r="N43">
            <v>10617</v>
          </cell>
        </row>
        <row r="44">
          <cell r="A44" t="str">
            <v>FORD</v>
          </cell>
          <cell r="B44">
            <v>4901</v>
          </cell>
          <cell r="C44">
            <v>4454</v>
          </cell>
          <cell r="D44">
            <v>5956</v>
          </cell>
          <cell r="N44">
            <v>15311</v>
          </cell>
        </row>
        <row r="45">
          <cell r="A45" t="str">
            <v>BMW Group</v>
          </cell>
          <cell r="B45">
            <v>7720</v>
          </cell>
          <cell r="C45">
            <v>8426</v>
          </cell>
          <cell r="D45">
            <v>9299</v>
          </cell>
          <cell r="N45">
            <v>25445</v>
          </cell>
        </row>
        <row r="46">
          <cell r="A46" t="str">
            <v>BMW</v>
          </cell>
          <cell r="B46">
            <v>6393</v>
          </cell>
          <cell r="C46">
            <v>6834</v>
          </cell>
          <cell r="D46">
            <v>7421</v>
          </cell>
          <cell r="N46">
            <v>20648</v>
          </cell>
        </row>
        <row r="47">
          <cell r="A47" t="str">
            <v>MINI</v>
          </cell>
          <cell r="B47">
            <v>1327</v>
          </cell>
          <cell r="C47">
            <v>1592</v>
          </cell>
          <cell r="D47">
            <v>1878</v>
          </cell>
          <cell r="N47">
            <v>4797</v>
          </cell>
        </row>
        <row r="48">
          <cell r="A48" t="str">
            <v>MERCEDES-BENZ Group</v>
          </cell>
          <cell r="B48">
            <v>5513</v>
          </cell>
          <cell r="C48">
            <v>4198</v>
          </cell>
          <cell r="D48">
            <v>5810</v>
          </cell>
          <cell r="N48">
            <v>15521</v>
          </cell>
        </row>
        <row r="49">
          <cell r="A49" t="str">
            <v>MERCEDES</v>
          </cell>
          <cell r="B49">
            <v>5513</v>
          </cell>
          <cell r="C49">
            <v>4198</v>
          </cell>
          <cell r="D49">
            <v>5810</v>
          </cell>
          <cell r="N49">
            <v>15521</v>
          </cell>
        </row>
        <row r="50">
          <cell r="A50" t="str">
            <v>EMC</v>
          </cell>
          <cell r="B50">
            <v>399</v>
          </cell>
          <cell r="C50">
            <v>412</v>
          </cell>
          <cell r="D50">
            <v>667</v>
          </cell>
          <cell r="N50">
            <v>1478</v>
          </cell>
        </row>
        <row r="51">
          <cell r="A51" t="str">
            <v>NISSAN</v>
          </cell>
          <cell r="B51">
            <v>3408</v>
          </cell>
          <cell r="C51">
            <v>3920</v>
          </cell>
          <cell r="D51">
            <v>5945</v>
          </cell>
          <cell r="N51">
            <v>13273</v>
          </cell>
        </row>
        <row r="52">
          <cell r="A52" t="str">
            <v>MG</v>
          </cell>
          <cell r="B52">
            <v>4240</v>
          </cell>
          <cell r="C52">
            <v>5500</v>
          </cell>
          <cell r="D52">
            <v>5907</v>
          </cell>
          <cell r="N52">
            <v>15647</v>
          </cell>
        </row>
        <row r="53">
          <cell r="A53" t="str">
            <v>OMODA &amp; JAECOO</v>
          </cell>
          <cell r="B53">
            <v>2496</v>
          </cell>
          <cell r="C53">
            <v>2960</v>
          </cell>
          <cell r="D53">
            <v>3535</v>
          </cell>
          <cell r="N53">
            <v>8991</v>
          </cell>
        </row>
        <row r="54">
          <cell r="A54" t="str">
            <v>OMODA</v>
          </cell>
          <cell r="B54">
            <v>1829</v>
          </cell>
          <cell r="C54">
            <v>2960</v>
          </cell>
          <cell r="D54">
            <v>3535</v>
          </cell>
          <cell r="N54">
            <v>8324</v>
          </cell>
        </row>
        <row r="55">
          <cell r="A55" t="str">
            <v>JAECOO</v>
          </cell>
          <cell r="B55">
            <v>667</v>
          </cell>
          <cell r="C55">
            <v>893</v>
          </cell>
          <cell r="D55">
            <v>1380</v>
          </cell>
          <cell r="N55">
            <v>2940</v>
          </cell>
        </row>
        <row r="56">
          <cell r="A56" t="str">
            <v>BYD</v>
          </cell>
          <cell r="B56">
            <v>3551</v>
          </cell>
          <cell r="C56">
            <v>4110</v>
          </cell>
          <cell r="D56">
            <v>5193</v>
          </cell>
          <cell r="N56">
            <v>12854</v>
          </cell>
        </row>
        <row r="57">
          <cell r="A57" t="str">
            <v>DR</v>
          </cell>
          <cell r="B57">
            <v>2111</v>
          </cell>
          <cell r="C57">
            <v>2041</v>
          </cell>
          <cell r="D57">
            <v>2156</v>
          </cell>
          <cell r="N57">
            <v>6308</v>
          </cell>
        </row>
        <row r="58">
          <cell r="A58" t="str">
            <v>SUZUKI</v>
          </cell>
          <cell r="B58">
            <v>2204</v>
          </cell>
          <cell r="C58">
            <v>3130</v>
          </cell>
          <cell r="D58">
            <v>3392</v>
          </cell>
          <cell r="N58">
            <v>8726</v>
          </cell>
        </row>
        <row r="59">
          <cell r="A59" t="str">
            <v>VOLVO</v>
          </cell>
          <cell r="B59">
            <v>1279</v>
          </cell>
          <cell r="C59">
            <v>1127</v>
          </cell>
          <cell r="D59">
            <v>1319</v>
          </cell>
          <cell r="N59">
            <v>3725</v>
          </cell>
        </row>
        <row r="60">
          <cell r="A60" t="str">
            <v>JAGUAR LAND ROVER Group</v>
          </cell>
          <cell r="B60">
            <v>627</v>
          </cell>
          <cell r="C60">
            <v>643</v>
          </cell>
          <cell r="D60">
            <v>713</v>
          </cell>
          <cell r="N60">
            <v>1983</v>
          </cell>
        </row>
        <row r="61">
          <cell r="A61" t="str">
            <v>LAND ROVER</v>
          </cell>
          <cell r="B61">
            <v>627</v>
          </cell>
          <cell r="C61">
            <v>643</v>
          </cell>
          <cell r="D61">
            <v>713</v>
          </cell>
          <cell r="N61">
            <v>1983</v>
          </cell>
        </row>
        <row r="62">
          <cell r="A62" t="str">
            <v>LEAPMOTOR</v>
          </cell>
          <cell r="B62">
            <v>1118</v>
          </cell>
          <cell r="C62">
            <v>5008</v>
          </cell>
          <cell r="D62">
            <v>5513</v>
          </cell>
          <cell r="N62">
            <v>11639</v>
          </cell>
        </row>
        <row r="63">
          <cell r="A63" t="str">
            <v>MAZDA</v>
          </cell>
          <cell r="B63">
            <v>1198</v>
          </cell>
          <cell r="C63">
            <v>1133</v>
          </cell>
          <cell r="D63">
            <v>2064</v>
          </cell>
          <cell r="N63">
            <v>4395</v>
          </cell>
        </row>
        <row r="64">
          <cell r="A64" t="str">
            <v>HONDA</v>
          </cell>
          <cell r="B64">
            <v>1007</v>
          </cell>
          <cell r="C64">
            <v>1046</v>
          </cell>
          <cell r="D64">
            <v>1079</v>
          </cell>
          <cell r="N64">
            <v>3132</v>
          </cell>
        </row>
        <row r="65">
          <cell r="A65" t="str">
            <v>TESLA</v>
          </cell>
          <cell r="B65">
            <v>713</v>
          </cell>
          <cell r="C65">
            <v>786</v>
          </cell>
          <cell r="D65">
            <v>2920</v>
          </cell>
          <cell r="N65">
            <v>4419</v>
          </cell>
        </row>
        <row r="66">
          <cell r="A66" t="str">
            <v>SUBARU</v>
          </cell>
          <cell r="B66">
            <v>182</v>
          </cell>
          <cell r="C66">
            <v>212</v>
          </cell>
          <cell r="D66">
            <v>428</v>
          </cell>
          <cell r="N66">
            <v>822</v>
          </cell>
        </row>
        <row r="67">
          <cell r="A67" t="str">
            <v>FERRARI</v>
          </cell>
          <cell r="B67">
            <v>88</v>
          </cell>
          <cell r="C67">
            <v>76</v>
          </cell>
          <cell r="D67">
            <v>106</v>
          </cell>
          <cell r="N67">
            <v>270</v>
          </cell>
        </row>
        <row r="68">
          <cell r="A68" t="str">
            <v>ALTRE</v>
          </cell>
          <cell r="B68">
            <v>1163</v>
          </cell>
          <cell r="C68">
            <v>1239</v>
          </cell>
          <cell r="D68">
            <v>1877</v>
          </cell>
          <cell r="N68">
            <v>4279</v>
          </cell>
        </row>
        <row r="70">
          <cell r="A70" t="str">
            <v>TOTALE MERCATO</v>
          </cell>
          <cell r="B70">
            <v>142036</v>
          </cell>
          <cell r="C70">
            <v>157399</v>
          </cell>
          <cell r="D70">
            <v>185367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484802</v>
          </cell>
        </row>
        <row r="71">
          <cell r="A71" t="str">
            <v>Fonte: CED - Ministero delle Infrastrutture e dei Trasporti. I dati di DS, LAMBORGHINI e FERRARI, JAECOO, sono invece elaborati da Anfia.</v>
          </cell>
        </row>
        <row r="73">
          <cell r="A73" t="str">
            <v>Dettaglio delle altre marche nazionali - Immatricolazioni</v>
          </cell>
        </row>
        <row r="74">
          <cell r="A74" t="str">
            <v>altre</v>
          </cell>
          <cell r="B74">
            <v>1687</v>
          </cell>
          <cell r="C74">
            <v>1699</v>
          </cell>
          <cell r="D74">
            <v>2534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5920</v>
          </cell>
        </row>
        <row r="76">
          <cell r="A76" t="str">
            <v>Toyota/lexus</v>
          </cell>
          <cell r="B76">
            <v>10701</v>
          </cell>
          <cell r="C76">
            <v>11716</v>
          </cell>
          <cell r="D76">
            <v>12622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35039</v>
          </cell>
        </row>
        <row r="77">
          <cell r="A77" t="str">
            <v>TOYOTA</v>
          </cell>
          <cell r="B77">
            <v>10131</v>
          </cell>
          <cell r="C77">
            <v>11176</v>
          </cell>
          <cell r="D77">
            <v>11983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33290</v>
          </cell>
        </row>
        <row r="78">
          <cell r="A78" t="str">
            <v>LEXUS</v>
          </cell>
          <cell r="B78">
            <v>570</v>
          </cell>
          <cell r="C78">
            <v>540</v>
          </cell>
          <cell r="D78">
            <v>639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1749</v>
          </cell>
        </row>
        <row r="80">
          <cell r="A80" t="str">
            <v>Citroen/ds</v>
          </cell>
          <cell r="B80">
            <v>6067</v>
          </cell>
          <cell r="C80">
            <v>5763</v>
          </cell>
          <cell r="D80">
            <v>7349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19179</v>
          </cell>
        </row>
        <row r="81">
          <cell r="A81" t="str">
            <v>CITROEN</v>
          </cell>
          <cell r="B81">
            <v>5697</v>
          </cell>
          <cell r="C81">
            <v>5439</v>
          </cell>
          <cell r="D81">
            <v>6892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18028</v>
          </cell>
        </row>
        <row r="82">
          <cell r="A82" t="str">
            <v>DS</v>
          </cell>
          <cell r="B82">
            <v>370</v>
          </cell>
          <cell r="C82">
            <v>324</v>
          </cell>
          <cell r="D82">
            <v>457</v>
          </cell>
          <cell r="N82">
            <v>1151</v>
          </cell>
        </row>
        <row r="85">
          <cell r="A85" t="str">
            <v>OMODA</v>
          </cell>
          <cell r="B85">
            <v>1829</v>
          </cell>
          <cell r="C85">
            <v>2067</v>
          </cell>
          <cell r="D85">
            <v>2155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6051</v>
          </cell>
        </row>
        <row r="86">
          <cell r="A86" t="str">
            <v>Omoda&amp;Jaecoo</v>
          </cell>
          <cell r="B86">
            <v>2496</v>
          </cell>
          <cell r="C86">
            <v>2960</v>
          </cell>
          <cell r="D86">
            <v>3535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8991</v>
          </cell>
        </row>
        <row r="87">
          <cell r="A87" t="str">
            <v>Jaecoo</v>
          </cell>
          <cell r="B87">
            <v>667</v>
          </cell>
          <cell r="C87">
            <v>893</v>
          </cell>
          <cell r="D87">
            <v>1380</v>
          </cell>
          <cell r="N87">
            <v>2940</v>
          </cell>
        </row>
        <row r="92">
          <cell r="A92" t="str">
            <v>PowerBI</v>
          </cell>
        </row>
        <row r="93">
          <cell r="A93" t="str">
            <v>ministero</v>
          </cell>
        </row>
      </sheetData>
      <sheetData sheetId="4">
        <row r="11">
          <cell r="A11" t="str">
            <v>ITALIA - IMMATRICOLAZIONI AUTOVETTURE - Andamento mensile per marca nel 2025</v>
          </cell>
        </row>
        <row r="12">
          <cell r="A12" t="str">
            <v>ITALY - NEW CAR REGISTRATIONS  - Monthly trend by make in 2025</v>
          </cell>
        </row>
        <row r="13">
          <cell r="A13" t="str">
            <v>a) volumi/units</v>
          </cell>
        </row>
        <row r="14">
          <cell r="A14" t="str">
            <v>dati provvisori al 31/03/2026 - provisional data as of March, 2026</v>
          </cell>
        </row>
        <row r="15">
          <cell r="A15" t="str">
            <v>MARCA</v>
          </cell>
          <cell r="B15" t="str">
            <v>GENNAIO</v>
          </cell>
          <cell r="C15" t="str">
            <v>FEBBRAIO</v>
          </cell>
          <cell r="D15" t="str">
            <v>MARZO</v>
          </cell>
          <cell r="E15" t="str">
            <v>APRILE</v>
          </cell>
          <cell r="F15" t="str">
            <v>MAGGIO</v>
          </cell>
          <cell r="G15" t="str">
            <v>GIUGNO</v>
          </cell>
          <cell r="H15" t="str">
            <v>LUGLIO</v>
          </cell>
          <cell r="I15" t="str">
            <v>AGOSTO</v>
          </cell>
          <cell r="J15" t="str">
            <v>SETTEM.</v>
          </cell>
          <cell r="K15" t="str">
            <v>OTTOBRE</v>
          </cell>
          <cell r="L15" t="str">
            <v>NOVEMBRE</v>
          </cell>
          <cell r="M15" t="str">
            <v>DICEMBRE</v>
          </cell>
          <cell r="N15" t="str">
            <v>TOTALE YTD</v>
          </cell>
        </row>
        <row r="16">
          <cell r="A16" t="str">
            <v>Make</v>
          </cell>
          <cell r="B16" t="str">
            <v>January</v>
          </cell>
          <cell r="C16" t="str">
            <v>February</v>
          </cell>
          <cell r="D16" t="str">
            <v>March</v>
          </cell>
          <cell r="E16" t="str">
            <v>April</v>
          </cell>
          <cell r="F16" t="str">
            <v>May</v>
          </cell>
          <cell r="G16" t="str">
            <v>June</v>
          </cell>
          <cell r="H16" t="str">
            <v>July</v>
          </cell>
          <cell r="I16" t="str">
            <v>August</v>
          </cell>
          <cell r="J16" t="str">
            <v>September</v>
          </cell>
          <cell r="K16" t="str">
            <v>October</v>
          </cell>
          <cell r="L16" t="str">
            <v>November</v>
          </cell>
          <cell r="M16" t="str">
            <v>December</v>
          </cell>
          <cell r="N16" t="str">
            <v>Total ytd</v>
          </cell>
        </row>
        <row r="17">
          <cell r="A17" t="str">
            <v>STELLANTIS Group</v>
          </cell>
          <cell r="B17">
            <v>41558</v>
          </cell>
          <cell r="C17">
            <v>41893</v>
          </cell>
          <cell r="D17">
            <v>52144</v>
          </cell>
          <cell r="E17">
            <v>42577</v>
          </cell>
          <cell r="F17">
            <v>39149</v>
          </cell>
          <cell r="G17">
            <v>32569</v>
          </cell>
          <cell r="H17">
            <v>30638</v>
          </cell>
          <cell r="I17">
            <v>17648</v>
          </cell>
          <cell r="J17">
            <v>34068</v>
          </cell>
          <cell r="K17">
            <v>33437</v>
          </cell>
          <cell r="L17">
            <v>29527</v>
          </cell>
          <cell r="M17">
            <v>23214</v>
          </cell>
          <cell r="N17">
            <v>135595</v>
          </cell>
        </row>
        <row r="18">
          <cell r="A18" t="str">
            <v>FIAT</v>
          </cell>
          <cell r="B18">
            <v>15903</v>
          </cell>
          <cell r="C18">
            <v>14754</v>
          </cell>
          <cell r="D18">
            <v>16640</v>
          </cell>
          <cell r="E18">
            <v>12219</v>
          </cell>
          <cell r="F18">
            <v>11935</v>
          </cell>
          <cell r="G18">
            <v>11023</v>
          </cell>
          <cell r="H18">
            <v>11064</v>
          </cell>
          <cell r="I18">
            <v>6267</v>
          </cell>
          <cell r="J18">
            <v>12329</v>
          </cell>
          <cell r="K18">
            <v>11598</v>
          </cell>
          <cell r="L18">
            <v>10827</v>
          </cell>
          <cell r="M18">
            <v>9247</v>
          </cell>
          <cell r="N18">
            <v>47297</v>
          </cell>
        </row>
        <row r="19">
          <cell r="A19" t="str">
            <v>PEUGEOT</v>
          </cell>
          <cell r="B19">
            <v>7244</v>
          </cell>
          <cell r="C19">
            <v>7663</v>
          </cell>
          <cell r="D19">
            <v>10684</v>
          </cell>
          <cell r="E19">
            <v>8834</v>
          </cell>
          <cell r="F19">
            <v>8635</v>
          </cell>
          <cell r="G19">
            <v>5934</v>
          </cell>
          <cell r="H19">
            <v>4820</v>
          </cell>
          <cell r="I19">
            <v>2927</v>
          </cell>
          <cell r="J19">
            <v>5414</v>
          </cell>
          <cell r="K19">
            <v>5304</v>
          </cell>
          <cell r="L19">
            <v>4745</v>
          </cell>
          <cell r="M19">
            <v>3193</v>
          </cell>
          <cell r="N19">
            <v>25591</v>
          </cell>
        </row>
        <row r="20">
          <cell r="A20" t="str">
            <v>CITROEN</v>
          </cell>
          <cell r="B20">
            <v>5541</v>
          </cell>
          <cell r="C20">
            <v>6376</v>
          </cell>
          <cell r="D20">
            <v>6221</v>
          </cell>
          <cell r="E20">
            <v>6169</v>
          </cell>
          <cell r="F20">
            <v>5233</v>
          </cell>
          <cell r="G20">
            <v>3864</v>
          </cell>
          <cell r="H20">
            <v>3775</v>
          </cell>
          <cell r="I20">
            <v>2252</v>
          </cell>
          <cell r="J20">
            <v>3857</v>
          </cell>
          <cell r="K20">
            <v>4407</v>
          </cell>
          <cell r="L20">
            <v>4050</v>
          </cell>
          <cell r="M20">
            <v>3145</v>
          </cell>
          <cell r="N20">
            <v>18138</v>
          </cell>
        </row>
        <row r="21">
          <cell r="A21" t="str">
            <v>JEEP</v>
          </cell>
          <cell r="B21">
            <v>5892</v>
          </cell>
          <cell r="C21">
            <v>6296</v>
          </cell>
          <cell r="D21">
            <v>7560</v>
          </cell>
          <cell r="E21">
            <v>6535</v>
          </cell>
          <cell r="F21">
            <v>5914</v>
          </cell>
          <cell r="G21">
            <v>4702</v>
          </cell>
          <cell r="H21">
            <v>4940</v>
          </cell>
          <cell r="I21">
            <v>2884</v>
          </cell>
          <cell r="J21">
            <v>5546</v>
          </cell>
          <cell r="K21">
            <v>4738</v>
          </cell>
          <cell r="L21">
            <v>4280</v>
          </cell>
          <cell r="M21">
            <v>3208</v>
          </cell>
          <cell r="N21">
            <v>19748</v>
          </cell>
        </row>
        <row r="22">
          <cell r="A22" t="str">
            <v>OPEL</v>
          </cell>
          <cell r="B22">
            <v>3326</v>
          </cell>
          <cell r="C22">
            <v>3036</v>
          </cell>
          <cell r="D22">
            <v>5175</v>
          </cell>
          <cell r="E22">
            <v>3780</v>
          </cell>
          <cell r="F22">
            <v>3596</v>
          </cell>
          <cell r="G22">
            <v>3076</v>
          </cell>
          <cell r="H22">
            <v>2739</v>
          </cell>
          <cell r="I22">
            <v>1635</v>
          </cell>
          <cell r="J22">
            <v>3047</v>
          </cell>
          <cell r="K22">
            <v>3792</v>
          </cell>
          <cell r="L22">
            <v>2467</v>
          </cell>
          <cell r="M22">
            <v>1884</v>
          </cell>
          <cell r="N22">
            <v>11537</v>
          </cell>
        </row>
        <row r="23">
          <cell r="A23" t="str">
            <v>LANCIA</v>
          </cell>
          <cell r="B23">
            <v>890</v>
          </cell>
          <cell r="C23">
            <v>926</v>
          </cell>
          <cell r="D23">
            <v>1110</v>
          </cell>
          <cell r="E23">
            <v>1084</v>
          </cell>
          <cell r="F23">
            <v>639</v>
          </cell>
          <cell r="G23">
            <v>719</v>
          </cell>
          <cell r="H23">
            <v>800</v>
          </cell>
          <cell r="I23">
            <v>446</v>
          </cell>
          <cell r="J23">
            <v>712</v>
          </cell>
          <cell r="K23">
            <v>937</v>
          </cell>
          <cell r="L23">
            <v>911</v>
          </cell>
          <cell r="M23">
            <v>537</v>
          </cell>
          <cell r="N23">
            <v>2926</v>
          </cell>
        </row>
        <row r="24">
          <cell r="A24" t="str">
            <v>ALFA ROMEO</v>
          </cell>
          <cell r="B24">
            <v>2277</v>
          </cell>
          <cell r="C24">
            <v>2308</v>
          </cell>
          <cell r="D24">
            <v>3918</v>
          </cell>
          <cell r="E24">
            <v>3264</v>
          </cell>
          <cell r="F24">
            <v>2497</v>
          </cell>
          <cell r="G24">
            <v>2578</v>
          </cell>
          <cell r="H24">
            <v>1980</v>
          </cell>
          <cell r="I24">
            <v>979</v>
          </cell>
          <cell r="J24">
            <v>2660</v>
          </cell>
          <cell r="K24">
            <v>2226</v>
          </cell>
          <cell r="L24">
            <v>1905</v>
          </cell>
          <cell r="M24">
            <v>1610</v>
          </cell>
          <cell r="N24">
            <v>8503</v>
          </cell>
        </row>
        <row r="25">
          <cell r="A25" t="str">
            <v>DS</v>
          </cell>
          <cell r="B25">
            <v>331</v>
          </cell>
          <cell r="C25">
            <v>367</v>
          </cell>
          <cell r="D25">
            <v>683</v>
          </cell>
          <cell r="E25">
            <v>528</v>
          </cell>
          <cell r="F25">
            <v>560</v>
          </cell>
          <cell r="G25">
            <v>431</v>
          </cell>
          <cell r="H25">
            <v>338</v>
          </cell>
          <cell r="I25">
            <v>155</v>
          </cell>
          <cell r="J25">
            <v>403</v>
          </cell>
          <cell r="K25">
            <v>321</v>
          </cell>
          <cell r="L25">
            <v>243</v>
          </cell>
          <cell r="M25">
            <v>285</v>
          </cell>
          <cell r="N25">
            <v>1381</v>
          </cell>
        </row>
        <row r="26">
          <cell r="A26" t="str">
            <v>MASERATI</v>
          </cell>
          <cell r="B26">
            <v>154</v>
          </cell>
          <cell r="C26">
            <v>167</v>
          </cell>
          <cell r="D26">
            <v>153</v>
          </cell>
          <cell r="E26">
            <v>164</v>
          </cell>
          <cell r="F26">
            <v>140</v>
          </cell>
          <cell r="G26">
            <v>242</v>
          </cell>
          <cell r="H26">
            <v>182</v>
          </cell>
          <cell r="I26">
            <v>103</v>
          </cell>
          <cell r="J26">
            <v>100</v>
          </cell>
          <cell r="K26">
            <v>114</v>
          </cell>
          <cell r="L26">
            <v>99</v>
          </cell>
          <cell r="M26">
            <v>105</v>
          </cell>
          <cell r="N26">
            <v>474</v>
          </cell>
        </row>
        <row r="27">
          <cell r="A27" t="str">
            <v>VW Group</v>
          </cell>
          <cell r="B27">
            <v>20847</v>
          </cell>
          <cell r="C27">
            <v>21772</v>
          </cell>
          <cell r="D27">
            <v>26798</v>
          </cell>
          <cell r="E27">
            <v>23451</v>
          </cell>
          <cell r="F27">
            <v>24380</v>
          </cell>
          <cell r="G27">
            <v>22563</v>
          </cell>
          <cell r="H27">
            <v>19502</v>
          </cell>
          <cell r="I27">
            <v>12043</v>
          </cell>
          <cell r="J27">
            <v>22070</v>
          </cell>
          <cell r="K27">
            <v>22338</v>
          </cell>
          <cell r="L27">
            <v>21775</v>
          </cell>
          <cell r="M27">
            <v>20178</v>
          </cell>
          <cell r="N27">
            <v>69417</v>
          </cell>
        </row>
        <row r="28">
          <cell r="A28" t="str">
            <v>VOLKSWAGEN</v>
          </cell>
          <cell r="B28">
            <v>8517</v>
          </cell>
          <cell r="C28">
            <v>10172</v>
          </cell>
          <cell r="D28">
            <v>12029</v>
          </cell>
          <cell r="E28">
            <v>11144</v>
          </cell>
          <cell r="F28">
            <v>10755</v>
          </cell>
          <cell r="G28">
            <v>9621</v>
          </cell>
          <cell r="H28">
            <v>8246</v>
          </cell>
          <cell r="I28">
            <v>4754</v>
          </cell>
          <cell r="J28">
            <v>9604</v>
          </cell>
          <cell r="K28">
            <v>9776</v>
          </cell>
          <cell r="L28">
            <v>8933</v>
          </cell>
          <cell r="M28">
            <v>8521</v>
          </cell>
          <cell r="N28">
            <v>30718</v>
          </cell>
        </row>
        <row r="29">
          <cell r="A29" t="str">
            <v>AUDI</v>
          </cell>
          <cell r="B29">
            <v>6839</v>
          </cell>
          <cell r="C29">
            <v>5591</v>
          </cell>
          <cell r="D29">
            <v>6328</v>
          </cell>
          <cell r="E29">
            <v>5930</v>
          </cell>
          <cell r="F29">
            <v>6294</v>
          </cell>
          <cell r="G29">
            <v>6469</v>
          </cell>
          <cell r="H29">
            <v>5525</v>
          </cell>
          <cell r="I29">
            <v>3250</v>
          </cell>
          <cell r="J29">
            <v>5999</v>
          </cell>
          <cell r="K29">
            <v>5474</v>
          </cell>
          <cell r="L29">
            <v>6007</v>
          </cell>
          <cell r="M29">
            <v>5139</v>
          </cell>
          <cell r="N29">
            <v>18758</v>
          </cell>
        </row>
        <row r="30">
          <cell r="A30" t="str">
            <v>SKODA</v>
          </cell>
          <cell r="B30">
            <v>3028</v>
          </cell>
          <cell r="C30">
            <v>3468</v>
          </cell>
          <cell r="D30">
            <v>3538</v>
          </cell>
          <cell r="E30">
            <v>2989</v>
          </cell>
          <cell r="F30">
            <v>3720</v>
          </cell>
          <cell r="G30">
            <v>3090</v>
          </cell>
          <cell r="H30">
            <v>3064</v>
          </cell>
          <cell r="I30">
            <v>2344</v>
          </cell>
          <cell r="J30">
            <v>3324</v>
          </cell>
          <cell r="K30">
            <v>3820</v>
          </cell>
          <cell r="L30">
            <v>3186</v>
          </cell>
          <cell r="M30">
            <v>2587</v>
          </cell>
          <cell r="N30">
            <v>10034</v>
          </cell>
        </row>
        <row r="31">
          <cell r="A31" t="str">
            <v>SEAT</v>
          </cell>
          <cell r="B31">
            <v>684</v>
          </cell>
          <cell r="C31">
            <v>589</v>
          </cell>
          <cell r="D31">
            <v>1501</v>
          </cell>
          <cell r="E31">
            <v>956</v>
          </cell>
          <cell r="F31">
            <v>603</v>
          </cell>
          <cell r="G31">
            <v>491</v>
          </cell>
          <cell r="H31">
            <v>438</v>
          </cell>
          <cell r="I31">
            <v>409</v>
          </cell>
          <cell r="J31">
            <v>619</v>
          </cell>
          <cell r="K31">
            <v>574</v>
          </cell>
          <cell r="L31">
            <v>674</v>
          </cell>
          <cell r="M31">
            <v>753</v>
          </cell>
          <cell r="N31">
            <v>2774</v>
          </cell>
        </row>
        <row r="32">
          <cell r="A32" t="str">
            <v>CUPRA</v>
          </cell>
          <cell r="B32">
            <v>1128</v>
          </cell>
          <cell r="C32">
            <v>1421</v>
          </cell>
          <cell r="D32">
            <v>2648</v>
          </cell>
          <cell r="E32">
            <v>1867</v>
          </cell>
          <cell r="F32">
            <v>2333</v>
          </cell>
          <cell r="G32">
            <v>2184</v>
          </cell>
          <cell r="H32">
            <v>1462</v>
          </cell>
          <cell r="I32">
            <v>1029</v>
          </cell>
          <cell r="J32">
            <v>1894</v>
          </cell>
          <cell r="K32">
            <v>2031</v>
          </cell>
          <cell r="L32">
            <v>2320</v>
          </cell>
          <cell r="M32">
            <v>2346</v>
          </cell>
          <cell r="N32">
            <v>5197</v>
          </cell>
        </row>
        <row r="33">
          <cell r="A33" t="str">
            <v>PORSCHE</v>
          </cell>
          <cell r="B33">
            <v>592</v>
          </cell>
          <cell r="C33">
            <v>488</v>
          </cell>
          <cell r="D33">
            <v>701</v>
          </cell>
          <cell r="E33">
            <v>525</v>
          </cell>
          <cell r="F33">
            <v>622</v>
          </cell>
          <cell r="G33">
            <v>627</v>
          </cell>
          <cell r="H33">
            <v>713</v>
          </cell>
          <cell r="I33">
            <v>237</v>
          </cell>
          <cell r="J33">
            <v>565</v>
          </cell>
          <cell r="K33">
            <v>630</v>
          </cell>
          <cell r="L33">
            <v>611</v>
          </cell>
          <cell r="M33">
            <v>809</v>
          </cell>
          <cell r="N33">
            <v>1781</v>
          </cell>
        </row>
        <row r="34">
          <cell r="A34" t="str">
            <v>LAMBORGHINI</v>
          </cell>
          <cell r="B34">
            <v>59</v>
          </cell>
          <cell r="C34">
            <v>43</v>
          </cell>
          <cell r="D34">
            <v>53</v>
          </cell>
          <cell r="E34">
            <v>40</v>
          </cell>
          <cell r="F34">
            <v>53</v>
          </cell>
          <cell r="G34">
            <v>81</v>
          </cell>
          <cell r="H34">
            <v>54</v>
          </cell>
          <cell r="I34">
            <v>20</v>
          </cell>
          <cell r="J34">
            <v>65</v>
          </cell>
          <cell r="K34">
            <v>33</v>
          </cell>
          <cell r="L34">
            <v>44</v>
          </cell>
          <cell r="M34">
            <v>23</v>
          </cell>
          <cell r="N34">
            <v>155</v>
          </cell>
        </row>
        <row r="35">
          <cell r="A35" t="str">
            <v>RENAULT Group</v>
          </cell>
          <cell r="B35">
            <v>17580</v>
          </cell>
          <cell r="C35">
            <v>16154</v>
          </cell>
          <cell r="D35">
            <v>17980</v>
          </cell>
          <cell r="E35">
            <v>14887</v>
          </cell>
          <cell r="F35">
            <v>15608</v>
          </cell>
          <cell r="G35">
            <v>15590</v>
          </cell>
          <cell r="H35">
            <v>14485</v>
          </cell>
          <cell r="I35">
            <v>7428</v>
          </cell>
          <cell r="J35">
            <v>13114</v>
          </cell>
          <cell r="K35">
            <v>13583</v>
          </cell>
          <cell r="L35">
            <v>13373</v>
          </cell>
          <cell r="M35">
            <v>9837</v>
          </cell>
          <cell r="N35">
            <v>51714</v>
          </cell>
        </row>
        <row r="36">
          <cell r="A36" t="str">
            <v>DACIA</v>
          </cell>
          <cell r="B36">
            <v>11465</v>
          </cell>
          <cell r="C36">
            <v>10290</v>
          </cell>
          <cell r="D36">
            <v>9333</v>
          </cell>
          <cell r="E36">
            <v>7756</v>
          </cell>
          <cell r="F36">
            <v>7835</v>
          </cell>
          <cell r="G36">
            <v>7922</v>
          </cell>
          <cell r="H36">
            <v>8763</v>
          </cell>
          <cell r="I36">
            <v>4461</v>
          </cell>
          <cell r="J36">
            <v>7741</v>
          </cell>
          <cell r="K36">
            <v>7571</v>
          </cell>
          <cell r="L36">
            <v>7659</v>
          </cell>
          <cell r="M36">
            <v>4497</v>
          </cell>
          <cell r="N36">
            <v>31088</v>
          </cell>
        </row>
        <row r="37">
          <cell r="A37" t="str">
            <v>RENAULT</v>
          </cell>
          <cell r="B37">
            <v>6115</v>
          </cell>
          <cell r="C37">
            <v>5864</v>
          </cell>
          <cell r="D37">
            <v>8647</v>
          </cell>
          <cell r="E37">
            <v>7131</v>
          </cell>
          <cell r="F37">
            <v>7773</v>
          </cell>
          <cell r="G37">
            <v>7668</v>
          </cell>
          <cell r="H37">
            <v>5722</v>
          </cell>
          <cell r="I37">
            <v>2967</v>
          </cell>
          <cell r="J37">
            <v>5373</v>
          </cell>
          <cell r="K37">
            <v>6012</v>
          </cell>
          <cell r="L37">
            <v>5714</v>
          </cell>
          <cell r="M37">
            <v>5340</v>
          </cell>
          <cell r="N37">
            <v>20626</v>
          </cell>
        </row>
        <row r="38">
          <cell r="A38" t="str">
            <v>TOYOTA Group</v>
          </cell>
          <cell r="B38">
            <v>10623</v>
          </cell>
          <cell r="C38">
            <v>11663</v>
          </cell>
          <cell r="D38">
            <v>13346</v>
          </cell>
          <cell r="E38">
            <v>11136</v>
          </cell>
          <cell r="F38">
            <v>11707</v>
          </cell>
          <cell r="G38">
            <v>10614</v>
          </cell>
          <cell r="H38">
            <v>9573</v>
          </cell>
          <cell r="I38">
            <v>5922</v>
          </cell>
          <cell r="J38">
            <v>10587</v>
          </cell>
          <cell r="K38">
            <v>11358</v>
          </cell>
          <cell r="L38">
            <v>11344</v>
          </cell>
          <cell r="M38">
            <v>9307</v>
          </cell>
          <cell r="N38">
            <v>35632</v>
          </cell>
        </row>
        <row r="39">
          <cell r="A39" t="str">
            <v>TOYOTA</v>
          </cell>
          <cell r="B39">
            <v>10101</v>
          </cell>
          <cell r="C39">
            <v>11084</v>
          </cell>
          <cell r="D39">
            <v>12693</v>
          </cell>
          <cell r="E39">
            <v>10600</v>
          </cell>
          <cell r="F39">
            <v>11095</v>
          </cell>
          <cell r="G39">
            <v>10064</v>
          </cell>
          <cell r="H39">
            <v>9036</v>
          </cell>
          <cell r="I39">
            <v>5677</v>
          </cell>
          <cell r="J39">
            <v>9995</v>
          </cell>
          <cell r="K39">
            <v>10718</v>
          </cell>
          <cell r="L39">
            <v>10796</v>
          </cell>
          <cell r="M39">
            <v>8886</v>
          </cell>
          <cell r="N39">
            <v>33878</v>
          </cell>
        </row>
        <row r="40">
          <cell r="A40" t="str">
            <v>LEXUS</v>
          </cell>
          <cell r="B40">
            <v>522</v>
          </cell>
          <cell r="C40">
            <v>579</v>
          </cell>
          <cell r="D40">
            <v>653</v>
          </cell>
          <cell r="E40">
            <v>536</v>
          </cell>
          <cell r="F40">
            <v>612</v>
          </cell>
          <cell r="G40">
            <v>550</v>
          </cell>
          <cell r="H40">
            <v>537</v>
          </cell>
          <cell r="I40">
            <v>245</v>
          </cell>
          <cell r="J40">
            <v>592</v>
          </cell>
          <cell r="K40">
            <v>640</v>
          </cell>
          <cell r="L40">
            <v>548</v>
          </cell>
          <cell r="M40">
            <v>421</v>
          </cell>
          <cell r="N40">
            <v>1754</v>
          </cell>
        </row>
        <row r="41">
          <cell r="A41" t="str">
            <v>HYUNDAI Group</v>
          </cell>
          <cell r="B41">
            <v>7716</v>
          </cell>
          <cell r="C41">
            <v>7485</v>
          </cell>
          <cell r="D41">
            <v>9833</v>
          </cell>
          <cell r="E41">
            <v>7597</v>
          </cell>
          <cell r="F41">
            <v>7776</v>
          </cell>
          <cell r="G41">
            <v>8088</v>
          </cell>
          <cell r="H41">
            <v>7902</v>
          </cell>
          <cell r="I41">
            <v>5070</v>
          </cell>
          <cell r="J41">
            <v>7974</v>
          </cell>
          <cell r="K41">
            <v>7659</v>
          </cell>
          <cell r="L41">
            <v>7586</v>
          </cell>
          <cell r="M41">
            <v>6063</v>
          </cell>
          <cell r="N41">
            <v>25034</v>
          </cell>
        </row>
        <row r="42">
          <cell r="A42" t="str">
            <v>KIA</v>
          </cell>
          <cell r="B42">
            <v>3956</v>
          </cell>
          <cell r="C42">
            <v>3426</v>
          </cell>
          <cell r="D42">
            <v>4980</v>
          </cell>
          <cell r="E42">
            <v>3550</v>
          </cell>
          <cell r="F42">
            <v>3466</v>
          </cell>
          <cell r="G42">
            <v>3727</v>
          </cell>
          <cell r="H42">
            <v>4180</v>
          </cell>
          <cell r="I42">
            <v>2394</v>
          </cell>
          <cell r="J42">
            <v>4058</v>
          </cell>
          <cell r="K42">
            <v>3806</v>
          </cell>
          <cell r="L42">
            <v>3505</v>
          </cell>
          <cell r="M42">
            <v>2981</v>
          </cell>
          <cell r="N42">
            <v>12362</v>
          </cell>
        </row>
        <row r="43">
          <cell r="A43" t="str">
            <v>HYUNDAI</v>
          </cell>
          <cell r="B43">
            <v>3760</v>
          </cell>
          <cell r="C43">
            <v>4059</v>
          </cell>
          <cell r="D43">
            <v>4853</v>
          </cell>
          <cell r="E43">
            <v>4047</v>
          </cell>
          <cell r="F43">
            <v>4310</v>
          </cell>
          <cell r="G43">
            <v>4361</v>
          </cell>
          <cell r="H43">
            <v>3722</v>
          </cell>
          <cell r="I43">
            <v>2676</v>
          </cell>
          <cell r="J43">
            <v>3916</v>
          </cell>
          <cell r="K43">
            <v>3853</v>
          </cell>
          <cell r="L43">
            <v>4081</v>
          </cell>
          <cell r="M43">
            <v>3082</v>
          </cell>
          <cell r="N43">
            <v>12672</v>
          </cell>
        </row>
        <row r="44">
          <cell r="A44" t="str">
            <v>FORD</v>
          </cell>
          <cell r="B44">
            <v>5211</v>
          </cell>
          <cell r="C44">
            <v>5381</v>
          </cell>
          <cell r="D44">
            <v>7459</v>
          </cell>
          <cell r="E44">
            <v>7302</v>
          </cell>
          <cell r="F44">
            <v>6900</v>
          </cell>
          <cell r="G44">
            <v>5737</v>
          </cell>
          <cell r="H44">
            <v>4800</v>
          </cell>
          <cell r="I44">
            <v>2855</v>
          </cell>
          <cell r="J44">
            <v>4307</v>
          </cell>
          <cell r="K44">
            <v>3917</v>
          </cell>
          <cell r="L44">
            <v>3934</v>
          </cell>
          <cell r="M44">
            <v>2923</v>
          </cell>
          <cell r="N44">
            <v>18051</v>
          </cell>
        </row>
        <row r="45">
          <cell r="A45" t="str">
            <v>BMW Group</v>
          </cell>
          <cell r="B45">
            <v>7313</v>
          </cell>
          <cell r="C45">
            <v>7581</v>
          </cell>
          <cell r="D45">
            <v>8267</v>
          </cell>
          <cell r="E45">
            <v>8021</v>
          </cell>
          <cell r="F45">
            <v>8244</v>
          </cell>
          <cell r="G45">
            <v>8029</v>
          </cell>
          <cell r="H45">
            <v>7303</v>
          </cell>
          <cell r="I45">
            <v>4258</v>
          </cell>
          <cell r="J45">
            <v>7498</v>
          </cell>
          <cell r="K45">
            <v>7996</v>
          </cell>
          <cell r="L45">
            <v>7728</v>
          </cell>
          <cell r="M45">
            <v>7242</v>
          </cell>
          <cell r="N45">
            <v>23161</v>
          </cell>
        </row>
        <row r="46">
          <cell r="A46" t="str">
            <v>BMW</v>
          </cell>
          <cell r="B46">
            <v>6370</v>
          </cell>
          <cell r="C46">
            <v>6371</v>
          </cell>
          <cell r="D46">
            <v>6858</v>
          </cell>
          <cell r="E46">
            <v>6576</v>
          </cell>
          <cell r="F46">
            <v>6846</v>
          </cell>
          <cell r="G46">
            <v>6691</v>
          </cell>
          <cell r="H46">
            <v>6062</v>
          </cell>
          <cell r="I46">
            <v>3500</v>
          </cell>
          <cell r="J46">
            <v>6047</v>
          </cell>
          <cell r="K46">
            <v>6273</v>
          </cell>
          <cell r="L46">
            <v>6173</v>
          </cell>
          <cell r="M46">
            <v>5457</v>
          </cell>
          <cell r="N46">
            <v>19599</v>
          </cell>
        </row>
        <row r="47">
          <cell r="A47" t="str">
            <v>MINI</v>
          </cell>
          <cell r="B47">
            <v>943</v>
          </cell>
          <cell r="C47">
            <v>1210</v>
          </cell>
          <cell r="D47">
            <v>1409</v>
          </cell>
          <cell r="E47">
            <v>1445</v>
          </cell>
          <cell r="F47">
            <v>1398</v>
          </cell>
          <cell r="G47">
            <v>1338</v>
          </cell>
          <cell r="H47">
            <v>1241</v>
          </cell>
          <cell r="I47">
            <v>758</v>
          </cell>
          <cell r="J47">
            <v>1451</v>
          </cell>
          <cell r="K47">
            <v>1723</v>
          </cell>
          <cell r="L47">
            <v>1555</v>
          </cell>
          <cell r="M47">
            <v>1785</v>
          </cell>
          <cell r="N47">
            <v>3562</v>
          </cell>
        </row>
        <row r="48">
          <cell r="A48" t="str">
            <v>MERCEDES-BENZ Group</v>
          </cell>
          <cell r="B48">
            <v>4328</v>
          </cell>
          <cell r="C48">
            <v>4453</v>
          </cell>
          <cell r="D48">
            <v>6524</v>
          </cell>
          <cell r="E48">
            <v>4286</v>
          </cell>
          <cell r="F48">
            <v>4838</v>
          </cell>
          <cell r="G48">
            <v>5403</v>
          </cell>
          <cell r="H48">
            <v>4475</v>
          </cell>
          <cell r="I48">
            <v>1932</v>
          </cell>
          <cell r="J48">
            <v>4854</v>
          </cell>
          <cell r="K48">
            <v>4932</v>
          </cell>
          <cell r="L48">
            <v>4091</v>
          </cell>
          <cell r="M48">
            <v>4754</v>
          </cell>
          <cell r="N48">
            <v>15305</v>
          </cell>
        </row>
        <row r="49">
          <cell r="A49" t="str">
            <v>MERCEDES</v>
          </cell>
          <cell r="B49">
            <v>4231</v>
          </cell>
          <cell r="C49">
            <v>4358</v>
          </cell>
          <cell r="D49">
            <v>6467</v>
          </cell>
          <cell r="E49">
            <v>4235</v>
          </cell>
          <cell r="F49">
            <v>4786</v>
          </cell>
          <cell r="G49">
            <v>5297</v>
          </cell>
          <cell r="H49">
            <v>4366</v>
          </cell>
          <cell r="I49">
            <v>1921</v>
          </cell>
          <cell r="J49">
            <v>4786</v>
          </cell>
          <cell r="K49">
            <v>4908</v>
          </cell>
          <cell r="L49">
            <v>4062</v>
          </cell>
          <cell r="M49">
            <v>4729</v>
          </cell>
          <cell r="N49">
            <v>15056</v>
          </cell>
        </row>
        <row r="50">
          <cell r="A50" t="str">
            <v>EMC</v>
          </cell>
          <cell r="B50">
            <v>97</v>
          </cell>
          <cell r="C50">
            <v>95</v>
          </cell>
          <cell r="D50">
            <v>57</v>
          </cell>
          <cell r="E50">
            <v>51</v>
          </cell>
          <cell r="F50">
            <v>52</v>
          </cell>
          <cell r="G50">
            <v>106</v>
          </cell>
          <cell r="H50">
            <v>109</v>
          </cell>
          <cell r="I50">
            <v>11</v>
          </cell>
          <cell r="J50">
            <v>68</v>
          </cell>
          <cell r="K50">
            <v>24</v>
          </cell>
          <cell r="L50">
            <v>29</v>
          </cell>
          <cell r="M50">
            <v>25</v>
          </cell>
          <cell r="N50">
            <v>249</v>
          </cell>
        </row>
        <row r="51">
          <cell r="A51" t="str">
            <v>NISSAN</v>
          </cell>
          <cell r="B51">
            <v>3138</v>
          </cell>
          <cell r="C51">
            <v>4073</v>
          </cell>
          <cell r="D51">
            <v>6439</v>
          </cell>
          <cell r="E51">
            <v>1658</v>
          </cell>
          <cell r="F51">
            <v>2070</v>
          </cell>
          <cell r="G51">
            <v>2870</v>
          </cell>
          <cell r="H51">
            <v>1844</v>
          </cell>
          <cell r="I51">
            <v>986</v>
          </cell>
          <cell r="J51">
            <v>2305</v>
          </cell>
          <cell r="K51">
            <v>2124</v>
          </cell>
          <cell r="L51">
            <v>2309</v>
          </cell>
          <cell r="M51">
            <v>1679</v>
          </cell>
          <cell r="N51">
            <v>13650</v>
          </cell>
        </row>
        <row r="52">
          <cell r="A52" t="str">
            <v>MG</v>
          </cell>
          <cell r="B52">
            <v>4131</v>
          </cell>
          <cell r="C52">
            <v>4643</v>
          </cell>
          <cell r="D52">
            <v>6582</v>
          </cell>
          <cell r="E52">
            <v>5488</v>
          </cell>
          <cell r="F52">
            <v>4298</v>
          </cell>
          <cell r="G52">
            <v>4146</v>
          </cell>
          <cell r="H52">
            <v>3748</v>
          </cell>
          <cell r="I52">
            <v>2260</v>
          </cell>
          <cell r="J52">
            <v>3810</v>
          </cell>
          <cell r="K52">
            <v>3885</v>
          </cell>
          <cell r="L52">
            <v>3636</v>
          </cell>
          <cell r="M52">
            <v>3277</v>
          </cell>
          <cell r="N52">
            <v>15356</v>
          </cell>
        </row>
        <row r="53">
          <cell r="A53" t="str">
            <v>OMODA &amp; JAECOO</v>
          </cell>
          <cell r="B53">
            <v>546</v>
          </cell>
          <cell r="C53">
            <v>523</v>
          </cell>
          <cell r="D53">
            <v>987</v>
          </cell>
          <cell r="E53">
            <v>939</v>
          </cell>
          <cell r="F53">
            <v>988</v>
          </cell>
          <cell r="G53">
            <v>1298</v>
          </cell>
          <cell r="H53">
            <v>1410</v>
          </cell>
          <cell r="I53">
            <v>924</v>
          </cell>
          <cell r="J53">
            <v>1632</v>
          </cell>
          <cell r="K53">
            <v>1835</v>
          </cell>
          <cell r="L53">
            <v>2204</v>
          </cell>
          <cell r="M53">
            <v>2164</v>
          </cell>
          <cell r="N53">
            <v>2056</v>
          </cell>
        </row>
        <row r="54">
          <cell r="A54" t="str">
            <v>OMODA</v>
          </cell>
          <cell r="B54">
            <v>338</v>
          </cell>
          <cell r="C54">
            <v>279</v>
          </cell>
          <cell r="D54">
            <v>374</v>
          </cell>
          <cell r="E54">
            <v>358</v>
          </cell>
          <cell r="F54">
            <v>485</v>
          </cell>
          <cell r="G54">
            <v>630</v>
          </cell>
          <cell r="H54">
            <v>717</v>
          </cell>
          <cell r="I54">
            <v>477</v>
          </cell>
          <cell r="J54">
            <v>756</v>
          </cell>
          <cell r="K54">
            <v>998</v>
          </cell>
          <cell r="L54">
            <v>1331</v>
          </cell>
          <cell r="M54">
            <v>1400</v>
          </cell>
          <cell r="N54">
            <v>991</v>
          </cell>
        </row>
        <row r="55">
          <cell r="A55" t="str">
            <v>JAECOO</v>
          </cell>
          <cell r="B55">
            <v>208</v>
          </cell>
          <cell r="C55">
            <v>244</v>
          </cell>
          <cell r="D55">
            <v>613</v>
          </cell>
          <cell r="E55">
            <v>581</v>
          </cell>
          <cell r="F55">
            <v>503</v>
          </cell>
          <cell r="G55">
            <v>668</v>
          </cell>
          <cell r="H55">
            <v>693</v>
          </cell>
          <cell r="I55">
            <v>447</v>
          </cell>
          <cell r="J55">
            <v>876</v>
          </cell>
          <cell r="K55">
            <v>837</v>
          </cell>
          <cell r="L55">
            <v>873</v>
          </cell>
          <cell r="M55">
            <v>764</v>
          </cell>
          <cell r="N55">
            <v>1065</v>
          </cell>
        </row>
        <row r="56">
          <cell r="A56" t="str">
            <v>BYD</v>
          </cell>
          <cell r="B56">
            <v>827</v>
          </cell>
          <cell r="C56">
            <v>1349</v>
          </cell>
          <cell r="D56">
            <v>1795</v>
          </cell>
          <cell r="E56">
            <v>1683</v>
          </cell>
          <cell r="F56">
            <v>1945</v>
          </cell>
          <cell r="G56">
            <v>1962</v>
          </cell>
          <cell r="H56">
            <v>1967</v>
          </cell>
          <cell r="I56">
            <v>876</v>
          </cell>
          <cell r="J56">
            <v>2471</v>
          </cell>
          <cell r="K56">
            <v>1874</v>
          </cell>
          <cell r="L56">
            <v>3525</v>
          </cell>
          <cell r="M56">
            <v>3347</v>
          </cell>
          <cell r="N56">
            <v>3971</v>
          </cell>
        </row>
        <row r="57">
          <cell r="A57" t="str">
            <v>LYNK&amp;CO</v>
          </cell>
          <cell r="B57">
            <v>61</v>
          </cell>
          <cell r="C57">
            <v>17</v>
          </cell>
          <cell r="D57">
            <v>32</v>
          </cell>
          <cell r="E57">
            <v>41</v>
          </cell>
          <cell r="F57">
            <v>25</v>
          </cell>
          <cell r="G57">
            <v>20</v>
          </cell>
          <cell r="H57">
            <v>72</v>
          </cell>
          <cell r="I57">
            <v>29</v>
          </cell>
          <cell r="J57">
            <v>64</v>
          </cell>
          <cell r="K57">
            <v>84</v>
          </cell>
          <cell r="L57">
            <v>153</v>
          </cell>
          <cell r="M57">
            <v>134</v>
          </cell>
          <cell r="N57">
            <v>110</v>
          </cell>
        </row>
        <row r="58">
          <cell r="A58" t="str">
            <v>DR</v>
          </cell>
          <cell r="B58">
            <v>2119</v>
          </cell>
          <cell r="C58">
            <v>2224</v>
          </cell>
          <cell r="D58">
            <v>2285</v>
          </cell>
          <cell r="E58">
            <v>1989</v>
          </cell>
          <cell r="F58">
            <v>2645</v>
          </cell>
          <cell r="G58">
            <v>2791</v>
          </cell>
          <cell r="H58">
            <v>2298</v>
          </cell>
          <cell r="I58">
            <v>1189</v>
          </cell>
          <cell r="J58">
            <v>2482</v>
          </cell>
          <cell r="K58">
            <v>2757</v>
          </cell>
          <cell r="L58">
            <v>2170</v>
          </cell>
          <cell r="M58">
            <v>2088</v>
          </cell>
          <cell r="N58">
            <v>6628</v>
          </cell>
        </row>
        <row r="59">
          <cell r="A59" t="str">
            <v>SUZUKI</v>
          </cell>
          <cell r="B59">
            <v>2742</v>
          </cell>
          <cell r="C59">
            <v>2931</v>
          </cell>
          <cell r="D59">
            <v>3679</v>
          </cell>
          <cell r="E59">
            <v>2629</v>
          </cell>
          <cell r="F59">
            <v>2703</v>
          </cell>
          <cell r="G59">
            <v>3226</v>
          </cell>
          <cell r="H59">
            <v>2558</v>
          </cell>
          <cell r="I59">
            <v>990</v>
          </cell>
          <cell r="J59">
            <v>3079</v>
          </cell>
          <cell r="K59">
            <v>2445</v>
          </cell>
          <cell r="L59">
            <v>2198</v>
          </cell>
          <cell r="M59">
            <v>2042</v>
          </cell>
          <cell r="N59">
            <v>9352</v>
          </cell>
        </row>
        <row r="60">
          <cell r="A60" t="str">
            <v>VOLVO</v>
          </cell>
          <cell r="B60">
            <v>1104</v>
          </cell>
          <cell r="C60">
            <v>1232</v>
          </cell>
          <cell r="D60">
            <v>1361</v>
          </cell>
          <cell r="E60">
            <v>1344</v>
          </cell>
          <cell r="F60">
            <v>1160</v>
          </cell>
          <cell r="G60">
            <v>1284</v>
          </cell>
          <cell r="H60">
            <v>1278</v>
          </cell>
          <cell r="I60">
            <v>453</v>
          </cell>
          <cell r="J60">
            <v>1192</v>
          </cell>
          <cell r="K60">
            <v>1263</v>
          </cell>
          <cell r="L60">
            <v>1316</v>
          </cell>
          <cell r="M60">
            <v>1047</v>
          </cell>
          <cell r="N60">
            <v>3697</v>
          </cell>
        </row>
        <row r="61">
          <cell r="A61" t="str">
            <v>JAGUAR LAND ROVER Group</v>
          </cell>
          <cell r="B61">
            <v>682</v>
          </cell>
          <cell r="C61">
            <v>670</v>
          </cell>
          <cell r="D61">
            <v>1074</v>
          </cell>
          <cell r="E61">
            <v>659</v>
          </cell>
          <cell r="F61">
            <v>578</v>
          </cell>
          <cell r="G61">
            <v>661</v>
          </cell>
          <cell r="H61">
            <v>692</v>
          </cell>
          <cell r="I61">
            <v>291</v>
          </cell>
          <cell r="J61">
            <v>377</v>
          </cell>
          <cell r="K61">
            <v>451</v>
          </cell>
          <cell r="L61">
            <v>481</v>
          </cell>
          <cell r="M61">
            <v>558</v>
          </cell>
          <cell r="N61">
            <v>2426</v>
          </cell>
        </row>
        <row r="62">
          <cell r="A62" t="str">
            <v>LAND ROVER</v>
          </cell>
          <cell r="B62">
            <v>646</v>
          </cell>
          <cell r="C62">
            <v>649</v>
          </cell>
          <cell r="D62">
            <v>985</v>
          </cell>
          <cell r="E62">
            <v>635</v>
          </cell>
          <cell r="F62">
            <v>569</v>
          </cell>
          <cell r="G62">
            <v>660</v>
          </cell>
          <cell r="H62">
            <v>692</v>
          </cell>
          <cell r="I62">
            <v>291</v>
          </cell>
          <cell r="J62">
            <v>377</v>
          </cell>
          <cell r="K62">
            <v>451</v>
          </cell>
          <cell r="L62">
            <v>481</v>
          </cell>
          <cell r="M62">
            <v>558</v>
          </cell>
          <cell r="N62">
            <v>2280</v>
          </cell>
        </row>
        <row r="63">
          <cell r="A63" t="str">
            <v>JAGUAR</v>
          </cell>
          <cell r="B63">
            <v>36</v>
          </cell>
          <cell r="C63">
            <v>21</v>
          </cell>
          <cell r="D63">
            <v>89</v>
          </cell>
          <cell r="E63">
            <v>24</v>
          </cell>
          <cell r="F63">
            <v>9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146</v>
          </cell>
        </row>
        <row r="64">
          <cell r="A64" t="str">
            <v>LEAPMOTOR</v>
          </cell>
          <cell r="B64">
            <v>161</v>
          </cell>
          <cell r="C64">
            <v>218</v>
          </cell>
          <cell r="D64">
            <v>195</v>
          </cell>
          <cell r="E64">
            <v>321</v>
          </cell>
          <cell r="F64">
            <v>346</v>
          </cell>
          <cell r="G64">
            <v>326</v>
          </cell>
          <cell r="H64">
            <v>371</v>
          </cell>
          <cell r="I64">
            <v>240</v>
          </cell>
          <cell r="J64">
            <v>398</v>
          </cell>
          <cell r="K64">
            <v>288</v>
          </cell>
          <cell r="L64">
            <v>2211</v>
          </cell>
          <cell r="M64">
            <v>2394</v>
          </cell>
          <cell r="N64">
            <v>574</v>
          </cell>
        </row>
        <row r="65">
          <cell r="A65" t="str">
            <v>MAZDA</v>
          </cell>
          <cell r="B65">
            <v>961</v>
          </cell>
          <cell r="C65">
            <v>861</v>
          </cell>
          <cell r="D65">
            <v>1194</v>
          </cell>
          <cell r="E65">
            <v>793</v>
          </cell>
          <cell r="F65">
            <v>956</v>
          </cell>
          <cell r="G65">
            <v>918</v>
          </cell>
          <cell r="H65">
            <v>829</v>
          </cell>
          <cell r="I65">
            <v>437</v>
          </cell>
          <cell r="J65">
            <v>854</v>
          </cell>
          <cell r="K65">
            <v>1002</v>
          </cell>
          <cell r="L65">
            <v>1088</v>
          </cell>
          <cell r="M65">
            <v>924</v>
          </cell>
          <cell r="N65">
            <v>3016</v>
          </cell>
        </row>
        <row r="66">
          <cell r="A66" t="str">
            <v>HONDA</v>
          </cell>
          <cell r="B66">
            <v>662</v>
          </cell>
          <cell r="C66">
            <v>781</v>
          </cell>
          <cell r="D66">
            <v>789</v>
          </cell>
          <cell r="E66">
            <v>863</v>
          </cell>
          <cell r="F66">
            <v>854</v>
          </cell>
          <cell r="G66">
            <v>825</v>
          </cell>
          <cell r="H66">
            <v>801</v>
          </cell>
          <cell r="I66">
            <v>406</v>
          </cell>
          <cell r="J66">
            <v>1057</v>
          </cell>
          <cell r="K66">
            <v>1007</v>
          </cell>
          <cell r="L66">
            <v>1014</v>
          </cell>
          <cell r="M66">
            <v>658</v>
          </cell>
          <cell r="N66">
            <v>2232</v>
          </cell>
        </row>
        <row r="67">
          <cell r="A67" t="str">
            <v>TESLA</v>
          </cell>
          <cell r="B67">
            <v>408</v>
          </cell>
          <cell r="C67">
            <v>844</v>
          </cell>
          <cell r="D67">
            <v>2218</v>
          </cell>
          <cell r="E67">
            <v>446</v>
          </cell>
          <cell r="F67">
            <v>855</v>
          </cell>
          <cell r="G67">
            <v>1697</v>
          </cell>
          <cell r="H67">
            <v>457</v>
          </cell>
          <cell r="I67">
            <v>416</v>
          </cell>
          <cell r="J67">
            <v>1450</v>
          </cell>
          <cell r="K67">
            <v>256</v>
          </cell>
          <cell r="L67">
            <v>1281</v>
          </cell>
          <cell r="M67">
            <v>2519</v>
          </cell>
          <cell r="N67">
            <v>3470</v>
          </cell>
        </row>
        <row r="68">
          <cell r="A68" t="str">
            <v>MITSUBISHI</v>
          </cell>
          <cell r="B68">
            <v>215</v>
          </cell>
          <cell r="C68">
            <v>141</v>
          </cell>
          <cell r="D68">
            <v>170</v>
          </cell>
          <cell r="E68">
            <v>85</v>
          </cell>
          <cell r="F68">
            <v>123</v>
          </cell>
          <cell r="G68">
            <v>246</v>
          </cell>
          <cell r="H68">
            <v>164</v>
          </cell>
          <cell r="I68">
            <v>59</v>
          </cell>
          <cell r="J68">
            <v>52</v>
          </cell>
          <cell r="K68">
            <v>27</v>
          </cell>
          <cell r="L68">
            <v>24</v>
          </cell>
          <cell r="M68">
            <v>303</v>
          </cell>
          <cell r="N68">
            <v>526</v>
          </cell>
        </row>
        <row r="69">
          <cell r="A69" t="str">
            <v>SUBARU</v>
          </cell>
          <cell r="B69">
            <v>111</v>
          </cell>
          <cell r="C69">
            <v>197</v>
          </cell>
          <cell r="D69">
            <v>274</v>
          </cell>
          <cell r="E69">
            <v>197</v>
          </cell>
          <cell r="F69">
            <v>287</v>
          </cell>
          <cell r="G69">
            <v>314</v>
          </cell>
          <cell r="H69">
            <v>236</v>
          </cell>
          <cell r="I69">
            <v>80</v>
          </cell>
          <cell r="J69">
            <v>204</v>
          </cell>
          <cell r="K69">
            <v>191</v>
          </cell>
          <cell r="L69">
            <v>189</v>
          </cell>
          <cell r="M69">
            <v>239</v>
          </cell>
          <cell r="N69">
            <v>582</v>
          </cell>
        </row>
        <row r="70">
          <cell r="A70" t="str">
            <v>FERRARI</v>
          </cell>
          <cell r="B70">
            <v>86</v>
          </cell>
          <cell r="C70">
            <v>61</v>
          </cell>
          <cell r="D70">
            <v>87</v>
          </cell>
          <cell r="E70">
            <v>62</v>
          </cell>
          <cell r="F70">
            <v>75</v>
          </cell>
          <cell r="G70">
            <v>70</v>
          </cell>
          <cell r="H70">
            <v>95</v>
          </cell>
          <cell r="I70">
            <v>25</v>
          </cell>
          <cell r="J70">
            <v>71</v>
          </cell>
          <cell r="K70">
            <v>58</v>
          </cell>
          <cell r="L70">
            <v>71</v>
          </cell>
          <cell r="M70">
            <v>49</v>
          </cell>
          <cell r="N70">
            <v>234</v>
          </cell>
        </row>
        <row r="71">
          <cell r="A71" t="str">
            <v>ALTRE</v>
          </cell>
          <cell r="B71">
            <v>494</v>
          </cell>
          <cell r="C71">
            <v>723</v>
          </cell>
          <cell r="D71">
            <v>702</v>
          </cell>
          <cell r="E71">
            <v>601</v>
          </cell>
          <cell r="F71">
            <v>883</v>
          </cell>
          <cell r="G71">
            <v>1049</v>
          </cell>
          <cell r="H71">
            <v>954</v>
          </cell>
          <cell r="I71">
            <v>462</v>
          </cell>
          <cell r="J71">
            <v>743</v>
          </cell>
          <cell r="K71">
            <v>1070</v>
          </cell>
          <cell r="L71">
            <v>988</v>
          </cell>
          <cell r="M71">
            <v>1110</v>
          </cell>
          <cell r="N71">
            <v>1919</v>
          </cell>
        </row>
        <row r="73">
          <cell r="A73" t="str">
            <v>TOTALE MERCATO</v>
          </cell>
          <cell r="B73">
            <v>133721</v>
          </cell>
          <cell r="C73">
            <v>137965</v>
          </cell>
          <cell r="D73">
            <v>172271</v>
          </cell>
          <cell r="E73">
            <v>139106</v>
          </cell>
          <cell r="F73">
            <v>139445</v>
          </cell>
          <cell r="G73">
            <v>132402</v>
          </cell>
          <cell r="H73">
            <v>118561</v>
          </cell>
          <cell r="I73">
            <v>67290</v>
          </cell>
          <cell r="J73">
            <v>126781</v>
          </cell>
          <cell r="K73">
            <v>125861</v>
          </cell>
          <cell r="L73">
            <v>124245</v>
          </cell>
          <cell r="M73">
            <v>108075</v>
          </cell>
          <cell r="N73">
            <v>443957</v>
          </cell>
        </row>
        <row r="74">
          <cell r="A74" t="str">
            <v>Fonte: CED - Ministero delle Infrastrutture e dei Trasporti. I dati di DS, LAMBORGHINI e FERRARI, JAECOO, sono invece elaborati da Anfia.</v>
          </cell>
        </row>
        <row r="76">
          <cell r="A76" t="str">
            <v>Dettaglio delle altre marche nazionali - Immatricolazioni</v>
          </cell>
        </row>
        <row r="77">
          <cell r="A77" t="str">
            <v>altre</v>
          </cell>
          <cell r="B77">
            <v>932</v>
          </cell>
          <cell r="C77">
            <v>1161</v>
          </cell>
          <cell r="D77">
            <v>1183</v>
          </cell>
          <cell r="E77">
            <v>1099</v>
          </cell>
          <cell r="F77">
            <v>1418</v>
          </cell>
          <cell r="G77">
            <v>1633</v>
          </cell>
          <cell r="H77">
            <v>1583</v>
          </cell>
          <cell r="I77">
            <v>758</v>
          </cell>
          <cell r="J77">
            <v>1345</v>
          </cell>
          <cell r="K77">
            <v>1473</v>
          </cell>
          <cell r="L77">
            <v>3343</v>
          </cell>
          <cell r="M77">
            <v>3601</v>
          </cell>
          <cell r="N77">
            <v>19529</v>
          </cell>
        </row>
        <row r="79">
          <cell r="A79" t="str">
            <v>Toyota</v>
          </cell>
          <cell r="B79">
            <v>10101</v>
          </cell>
          <cell r="C79">
            <v>11084</v>
          </cell>
          <cell r="D79">
            <v>12693</v>
          </cell>
          <cell r="E79">
            <v>10600</v>
          </cell>
          <cell r="F79">
            <v>11095</v>
          </cell>
          <cell r="G79">
            <v>10064</v>
          </cell>
          <cell r="H79">
            <v>9036</v>
          </cell>
          <cell r="I79">
            <v>5677</v>
          </cell>
          <cell r="J79">
            <v>9995</v>
          </cell>
          <cell r="K79">
            <v>10718</v>
          </cell>
          <cell r="L79">
            <v>10796</v>
          </cell>
          <cell r="M79">
            <v>8886</v>
          </cell>
          <cell r="N79">
            <v>120745</v>
          </cell>
        </row>
        <row r="80">
          <cell r="A80" t="str">
            <v>TOYOTA</v>
          </cell>
          <cell r="B80">
            <v>10623</v>
          </cell>
          <cell r="C80">
            <v>11663</v>
          </cell>
          <cell r="D80">
            <v>13346</v>
          </cell>
          <cell r="E80">
            <v>11136</v>
          </cell>
          <cell r="F80">
            <v>11707</v>
          </cell>
          <cell r="G80">
            <v>10614</v>
          </cell>
          <cell r="H80">
            <v>9573</v>
          </cell>
          <cell r="I80">
            <v>5922</v>
          </cell>
          <cell r="J80">
            <v>10587</v>
          </cell>
          <cell r="K80">
            <v>11358</v>
          </cell>
          <cell r="L80">
            <v>11344</v>
          </cell>
          <cell r="M80">
            <v>9307</v>
          </cell>
          <cell r="N80">
            <v>127180</v>
          </cell>
        </row>
        <row r="81">
          <cell r="A81" t="str">
            <v>LEXUS</v>
          </cell>
          <cell r="B81">
            <v>522</v>
          </cell>
          <cell r="C81">
            <v>579</v>
          </cell>
          <cell r="D81">
            <v>653</v>
          </cell>
          <cell r="E81">
            <v>536</v>
          </cell>
          <cell r="F81">
            <v>612</v>
          </cell>
          <cell r="G81">
            <v>550</v>
          </cell>
          <cell r="H81">
            <v>537</v>
          </cell>
          <cell r="I81">
            <v>245</v>
          </cell>
          <cell r="J81">
            <v>592</v>
          </cell>
          <cell r="K81">
            <v>640</v>
          </cell>
          <cell r="L81">
            <v>548</v>
          </cell>
          <cell r="M81">
            <v>421</v>
          </cell>
          <cell r="N81">
            <v>6435</v>
          </cell>
        </row>
        <row r="83">
          <cell r="A83" t="str">
            <v>Citroen</v>
          </cell>
          <cell r="B83">
            <v>5541</v>
          </cell>
          <cell r="C83">
            <v>6376</v>
          </cell>
          <cell r="D83">
            <v>6221</v>
          </cell>
          <cell r="E83">
            <v>6169</v>
          </cell>
          <cell r="F83">
            <v>5233</v>
          </cell>
          <cell r="G83">
            <v>3864</v>
          </cell>
          <cell r="H83">
            <v>3775</v>
          </cell>
          <cell r="I83">
            <v>2252</v>
          </cell>
          <cell r="J83">
            <v>3857</v>
          </cell>
          <cell r="K83">
            <v>4407</v>
          </cell>
          <cell r="L83">
            <v>4050</v>
          </cell>
          <cell r="M83">
            <v>3145</v>
          </cell>
          <cell r="N83">
            <v>54890</v>
          </cell>
        </row>
        <row r="84">
          <cell r="A84" t="str">
            <v>CITROEN</v>
          </cell>
          <cell r="B84">
            <v>5872</v>
          </cell>
          <cell r="C84">
            <v>6743</v>
          </cell>
          <cell r="D84">
            <v>6904</v>
          </cell>
          <cell r="E84">
            <v>6697</v>
          </cell>
          <cell r="F84">
            <v>5793</v>
          </cell>
          <cell r="G84">
            <v>4295</v>
          </cell>
          <cell r="H84">
            <v>4113</v>
          </cell>
          <cell r="I84">
            <v>2407</v>
          </cell>
          <cell r="J84">
            <v>4260</v>
          </cell>
          <cell r="K84">
            <v>4728</v>
          </cell>
          <cell r="L84">
            <v>4293</v>
          </cell>
          <cell r="M84">
            <v>3430</v>
          </cell>
          <cell r="N84">
            <v>59535</v>
          </cell>
        </row>
        <row r="85">
          <cell r="A85" t="str">
            <v>DS</v>
          </cell>
          <cell r="B85">
            <v>331</v>
          </cell>
          <cell r="C85">
            <v>367</v>
          </cell>
          <cell r="D85">
            <v>683</v>
          </cell>
          <cell r="E85">
            <v>528</v>
          </cell>
          <cell r="F85">
            <v>560</v>
          </cell>
          <cell r="G85">
            <v>431</v>
          </cell>
          <cell r="H85">
            <v>338</v>
          </cell>
          <cell r="I85">
            <v>155</v>
          </cell>
          <cell r="J85">
            <v>403</v>
          </cell>
          <cell r="K85">
            <v>321</v>
          </cell>
          <cell r="L85">
            <v>243</v>
          </cell>
          <cell r="M85">
            <v>285</v>
          </cell>
          <cell r="N85">
            <v>4645</v>
          </cell>
        </row>
        <row r="87">
          <cell r="A87" t="str">
            <v>JAGUAR</v>
          </cell>
          <cell r="B87">
            <v>36</v>
          </cell>
          <cell r="C87">
            <v>21</v>
          </cell>
          <cell r="D87">
            <v>89</v>
          </cell>
          <cell r="E87">
            <v>24</v>
          </cell>
          <cell r="F87">
            <v>9</v>
          </cell>
          <cell r="G87">
            <v>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180</v>
          </cell>
        </row>
        <row r="89">
          <cell r="A89" t="str">
            <v>OMODA</v>
          </cell>
          <cell r="B89">
            <v>338</v>
          </cell>
          <cell r="C89">
            <v>279</v>
          </cell>
          <cell r="D89">
            <v>374</v>
          </cell>
          <cell r="E89">
            <v>358</v>
          </cell>
          <cell r="F89">
            <v>485</v>
          </cell>
          <cell r="G89">
            <v>630</v>
          </cell>
          <cell r="H89">
            <v>717</v>
          </cell>
          <cell r="I89">
            <v>477</v>
          </cell>
          <cell r="J89">
            <v>756</v>
          </cell>
          <cell r="K89">
            <v>998</v>
          </cell>
          <cell r="L89">
            <v>1331</v>
          </cell>
          <cell r="M89">
            <v>1400</v>
          </cell>
          <cell r="N89">
            <v>8143</v>
          </cell>
        </row>
        <row r="90">
          <cell r="A90" t="str">
            <v>Omoda&amp;Jaecoo</v>
          </cell>
          <cell r="B90">
            <v>546</v>
          </cell>
          <cell r="C90">
            <v>523</v>
          </cell>
          <cell r="D90">
            <v>987</v>
          </cell>
          <cell r="E90">
            <v>939</v>
          </cell>
          <cell r="F90">
            <v>988</v>
          </cell>
          <cell r="G90">
            <v>1298</v>
          </cell>
          <cell r="H90">
            <v>1410</v>
          </cell>
          <cell r="I90">
            <v>924</v>
          </cell>
          <cell r="J90">
            <v>1632</v>
          </cell>
          <cell r="K90">
            <v>1835</v>
          </cell>
          <cell r="L90">
            <v>2204</v>
          </cell>
          <cell r="M90">
            <v>2164</v>
          </cell>
          <cell r="N90">
            <v>15450</v>
          </cell>
        </row>
        <row r="91">
          <cell r="A91" t="str">
            <v>Jaecoo</v>
          </cell>
          <cell r="B91">
            <v>208</v>
          </cell>
          <cell r="C91">
            <v>244</v>
          </cell>
          <cell r="D91">
            <v>613</v>
          </cell>
          <cell r="E91">
            <v>581</v>
          </cell>
          <cell r="F91">
            <v>503</v>
          </cell>
          <cell r="G91">
            <v>668</v>
          </cell>
          <cell r="H91">
            <v>693</v>
          </cell>
          <cell r="I91">
            <v>447</v>
          </cell>
          <cell r="J91">
            <v>876</v>
          </cell>
          <cell r="K91">
            <v>837</v>
          </cell>
          <cell r="L91">
            <v>873</v>
          </cell>
          <cell r="M91">
            <v>764</v>
          </cell>
          <cell r="N91">
            <v>7307</v>
          </cell>
        </row>
        <row r="94">
          <cell r="A94" t="str">
            <v>LEAPMOTOR</v>
          </cell>
          <cell r="B94">
            <v>161</v>
          </cell>
          <cell r="C94">
            <v>218</v>
          </cell>
          <cell r="D94">
            <v>195</v>
          </cell>
          <cell r="E94">
            <v>321</v>
          </cell>
          <cell r="F94">
            <v>346</v>
          </cell>
          <cell r="G94">
            <v>326</v>
          </cell>
          <cell r="H94">
            <v>371</v>
          </cell>
          <cell r="I94">
            <v>240</v>
          </cell>
          <cell r="J94">
            <v>398</v>
          </cell>
          <cell r="K94">
            <v>288</v>
          </cell>
          <cell r="L94">
            <v>2211</v>
          </cell>
          <cell r="M94">
            <v>2394</v>
          </cell>
          <cell r="N94">
            <v>7469</v>
          </cell>
        </row>
        <row r="96">
          <cell r="A96" t="str">
            <v>PowerBI</v>
          </cell>
        </row>
        <row r="97">
          <cell r="A97" t="str">
            <v>ministero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f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98F2-B846-4F8F-8A79-7087B6C33533}">
  <sheetPr>
    <pageSetUpPr fitToPage="1"/>
  </sheetPr>
  <dimension ref="A3:S86"/>
  <sheetViews>
    <sheetView showGridLines="0" tabSelected="1" zoomScaleNormal="100" workbookViewId="0"/>
  </sheetViews>
  <sheetFormatPr defaultColWidth="25.5546875" defaultRowHeight="13.2"/>
  <cols>
    <col min="1" max="1" width="24.6640625" style="1" customWidth="1"/>
    <col min="2" max="2" width="11" style="1" customWidth="1"/>
    <col min="3" max="3" width="6.5546875" style="1" bestFit="1" customWidth="1"/>
    <col min="4" max="4" width="11" style="1" customWidth="1"/>
    <col min="5" max="5" width="5.88671875" style="1" customWidth="1"/>
    <col min="6" max="6" width="9.109375" style="1" bestFit="1" customWidth="1"/>
    <col min="7" max="7" width="11" style="1" customWidth="1"/>
    <col min="8" max="8" width="5.88671875" style="1" customWidth="1"/>
    <col min="9" max="9" width="11" style="1" customWidth="1"/>
    <col min="10" max="10" width="5.88671875" style="1" customWidth="1"/>
    <col min="11" max="11" width="9.33203125" style="1" customWidth="1"/>
    <col min="12" max="12" width="9.6640625" style="1" customWidth="1"/>
    <col min="13" max="13" width="9.5546875" style="1" customWidth="1"/>
    <col min="14" max="14" width="9.6640625" style="1" customWidth="1"/>
    <col min="15" max="16384" width="25.5546875" style="1"/>
  </cols>
  <sheetData>
    <row r="3" spans="1:11" ht="15" customHeight="1">
      <c r="A3" s="66" t="s">
        <v>10</v>
      </c>
    </row>
    <row r="4" spans="1:11" ht="15" customHeight="1">
      <c r="A4" s="66"/>
    </row>
    <row r="7" spans="1:11" ht="14.4">
      <c r="H7" s="4"/>
      <c r="I7" s="8"/>
    </row>
    <row r="8" spans="1:11">
      <c r="H8" s="8"/>
      <c r="I8" s="8"/>
    </row>
    <row r="9" spans="1:11" ht="16.2">
      <c r="A9" s="9" t="s">
        <v>2</v>
      </c>
      <c r="B9" s="10"/>
      <c r="C9" s="10"/>
      <c r="D9" s="10"/>
      <c r="E9" s="10"/>
      <c r="F9" s="10"/>
      <c r="H9" s="8"/>
      <c r="I9" s="8"/>
    </row>
    <row r="10" spans="1:11" ht="16.2">
      <c r="A10" s="5" t="s">
        <v>1</v>
      </c>
      <c r="B10" s="11"/>
      <c r="C10" s="11"/>
      <c r="D10" s="11"/>
      <c r="E10" s="11"/>
      <c r="F10" s="11"/>
      <c r="H10" s="8"/>
      <c r="I10" s="8"/>
    </row>
    <row r="11" spans="1:11">
      <c r="A11" s="12"/>
      <c r="B11" s="13"/>
      <c r="C11" s="11"/>
      <c r="E11" s="11"/>
      <c r="F11" s="11"/>
      <c r="G11" s="17"/>
      <c r="H11" s="8"/>
      <c r="I11" s="17"/>
    </row>
    <row r="12" spans="1:11">
      <c r="A12" s="16" t="s">
        <v>5</v>
      </c>
      <c r="B12" s="13"/>
      <c r="C12" s="11"/>
      <c r="D12" s="11"/>
      <c r="E12" s="11"/>
      <c r="F12" s="11"/>
      <c r="H12" s="8"/>
      <c r="I12" s="8"/>
    </row>
    <row r="13" spans="1:11" ht="13.8" thickBot="1">
      <c r="A13" s="16"/>
      <c r="B13" s="13"/>
      <c r="C13" s="11"/>
      <c r="D13" s="11"/>
      <c r="E13" s="11"/>
      <c r="F13" s="11"/>
      <c r="H13" s="8"/>
      <c r="I13" s="8"/>
    </row>
    <row r="14" spans="1:11" ht="14.4">
      <c r="A14" s="14"/>
      <c r="B14" s="67" t="s">
        <v>68</v>
      </c>
      <c r="C14" s="68"/>
      <c r="D14" s="68"/>
      <c r="E14" s="69"/>
      <c r="F14" s="18" t="s">
        <v>0</v>
      </c>
      <c r="G14" s="67" t="s">
        <v>69</v>
      </c>
      <c r="H14" s="68"/>
      <c r="I14" s="68"/>
      <c r="J14" s="69"/>
      <c r="K14" s="18" t="s">
        <v>0</v>
      </c>
    </row>
    <row r="15" spans="1:11" ht="15" customHeight="1" thickBot="1">
      <c r="A15" s="14"/>
      <c r="B15" s="70" t="s">
        <v>70</v>
      </c>
      <c r="C15" s="71"/>
      <c r="D15" s="71"/>
      <c r="E15" s="72"/>
      <c r="F15" s="19" t="s">
        <v>3</v>
      </c>
      <c r="G15" s="70" t="s">
        <v>71</v>
      </c>
      <c r="H15" s="71"/>
      <c r="I15" s="71"/>
      <c r="J15" s="72"/>
      <c r="K15" s="19" t="s">
        <v>3</v>
      </c>
    </row>
    <row r="16" spans="1:11" ht="21" customHeight="1">
      <c r="A16" s="20" t="s">
        <v>58</v>
      </c>
      <c r="B16" s="21">
        <v>2026</v>
      </c>
      <c r="C16" s="7" t="s">
        <v>57</v>
      </c>
      <c r="D16" s="6">
        <v>2025</v>
      </c>
      <c r="E16" s="7" t="s">
        <v>57</v>
      </c>
      <c r="F16" s="22" t="s">
        <v>62</v>
      </c>
      <c r="G16" s="21">
        <v>2026</v>
      </c>
      <c r="H16" s="7" t="s">
        <v>57</v>
      </c>
      <c r="I16" s="6">
        <v>2025</v>
      </c>
      <c r="J16" s="7" t="s">
        <v>57</v>
      </c>
      <c r="K16" s="22" t="s">
        <v>62</v>
      </c>
    </row>
    <row r="17" spans="1:19">
      <c r="A17" s="27" t="s">
        <v>63</v>
      </c>
      <c r="B17" s="28">
        <f>VLOOKUP(A17,'[1]Monthly trend by make 2026'!A:N,4,0)</f>
        <v>51990</v>
      </c>
      <c r="C17" s="29">
        <f t="shared" ref="C17:C68" si="0">B17/B$70*100</f>
        <v>28.047063393160592</v>
      </c>
      <c r="D17" s="54">
        <f>VLOOKUP(A17,'[1]Monthly trend by make 2025'!A:N,4,0)</f>
        <v>52144</v>
      </c>
      <c r="E17" s="29">
        <f t="shared" ref="E17:E68" si="1">D17/D$70*100</f>
        <v>30.268588444950105</v>
      </c>
      <c r="F17" s="30">
        <f t="shared" ref="F17:F68" si="2">(B17-D17)/D17*100</f>
        <v>-0.29533599263577781</v>
      </c>
      <c r="G17" s="28">
        <f>VLOOKUP(A17,'[1]Monthly trend by make 2026'!A:N,14,0)</f>
        <v>145607</v>
      </c>
      <c r="H17" s="29">
        <f t="shared" ref="H17:H68" si="3">G17/G$70*100</f>
        <v>30.034323290745501</v>
      </c>
      <c r="I17" s="54">
        <f>VLOOKUP(A17,'[1]Monthly trend by make 2025'!A:N,14,0)</f>
        <v>135595</v>
      </c>
      <c r="J17" s="29">
        <f t="shared" ref="J17:J68" si="4">I17/I$70*100</f>
        <v>30.542372346871431</v>
      </c>
      <c r="K17" s="30">
        <f t="shared" ref="K17:K68" si="5">(G17-I17)/I17*100</f>
        <v>7.3837530882407174</v>
      </c>
      <c r="L17" s="53"/>
    </row>
    <row r="18" spans="1:19">
      <c r="A18" s="31" t="s">
        <v>11</v>
      </c>
      <c r="B18" s="32">
        <f>VLOOKUP(A18,'[1]Monthly trend by make 2026'!A:N,4,0)</f>
        <v>21168</v>
      </c>
      <c r="C18" s="33">
        <f t="shared" si="0"/>
        <v>11.419508326724822</v>
      </c>
      <c r="D18" s="55">
        <f>VLOOKUP(A18,'[1]Monthly trend by make 2025'!A:N,4,0)</f>
        <v>16640</v>
      </c>
      <c r="E18" s="33">
        <f t="shared" si="1"/>
        <v>9.6591997492323145</v>
      </c>
      <c r="F18" s="34">
        <f t="shared" si="2"/>
        <v>27.21153846153846</v>
      </c>
      <c r="G18" s="32">
        <f>VLOOKUP(A18,'[1]Monthly trend by make 2026'!A:N,14,0)</f>
        <v>61408</v>
      </c>
      <c r="H18" s="33">
        <f t="shared" si="3"/>
        <v>12.666614411656719</v>
      </c>
      <c r="I18" s="55">
        <f>VLOOKUP(A18,'[1]Monthly trend by make 2025'!A:N,14,0)</f>
        <v>47297</v>
      </c>
      <c r="J18" s="33">
        <f t="shared" si="4"/>
        <v>10.653509236254862</v>
      </c>
      <c r="K18" s="34">
        <f t="shared" si="5"/>
        <v>29.834873247774702</v>
      </c>
      <c r="L18" s="53"/>
    </row>
    <row r="19" spans="1:19" ht="14.4">
      <c r="A19" s="31" t="s">
        <v>12</v>
      </c>
      <c r="B19" s="32">
        <f>VLOOKUP(A19,'[1]Monthly trend by make 2026'!A:N,4,0)</f>
        <v>7827</v>
      </c>
      <c r="C19" s="33">
        <f t="shared" si="0"/>
        <v>4.2224344138924401</v>
      </c>
      <c r="D19" s="55">
        <f>VLOOKUP(A19,'[1]Monthly trend by make 2025'!A:N,4,0)</f>
        <v>10684</v>
      </c>
      <c r="E19" s="33">
        <f t="shared" si="1"/>
        <v>6.2018563774518052</v>
      </c>
      <c r="F19" s="34">
        <f t="shared" si="2"/>
        <v>-26.740921003369522</v>
      </c>
      <c r="G19" s="32">
        <f>VLOOKUP(A19,'[1]Monthly trend by make 2026'!A:N,14,0)</f>
        <v>22382</v>
      </c>
      <c r="H19" s="33">
        <f t="shared" si="3"/>
        <v>4.6167301290011187</v>
      </c>
      <c r="I19" s="55">
        <f>VLOOKUP(A19,'[1]Monthly trend by make 2025'!A:N,14,0)</f>
        <v>25591</v>
      </c>
      <c r="J19" s="33">
        <f t="shared" si="4"/>
        <v>5.7642969927267727</v>
      </c>
      <c r="K19" s="34">
        <f t="shared" si="5"/>
        <v>-12.539564690711577</v>
      </c>
      <c r="L19" s="53"/>
      <c r="O19" s="52"/>
      <c r="P19" s="47"/>
      <c r="Q19" s="48"/>
      <c r="R19" s="47"/>
      <c r="S19" s="48"/>
    </row>
    <row r="20" spans="1:19" ht="13.8">
      <c r="A20" s="31" t="s">
        <v>13</v>
      </c>
      <c r="B20" s="32">
        <f>VLOOKUP(A20,'[1]Monthly trend by make 2026'!A:N,4,0)</f>
        <v>6892</v>
      </c>
      <c r="C20" s="33">
        <f t="shared" si="0"/>
        <v>3.7180296385009202</v>
      </c>
      <c r="D20" s="55">
        <f>VLOOKUP(A20,'[1]Monthly trend by make 2025'!A:N,4,0)</f>
        <v>6221</v>
      </c>
      <c r="E20" s="33">
        <f t="shared" si="1"/>
        <v>3.6111707716330668</v>
      </c>
      <c r="F20" s="34">
        <f t="shared" si="2"/>
        <v>10.786047259283073</v>
      </c>
      <c r="G20" s="32">
        <f>VLOOKUP(A20,'[1]Monthly trend by make 2026'!A:N,14,0)</f>
        <v>18028</v>
      </c>
      <c r="H20" s="33">
        <f t="shared" si="3"/>
        <v>3.7186315237973444</v>
      </c>
      <c r="I20" s="55">
        <f>VLOOKUP(A20,'[1]Monthly trend by make 2025'!A:N,14,0)</f>
        <v>18138</v>
      </c>
      <c r="J20" s="33">
        <f t="shared" si="4"/>
        <v>4.0855308059113833</v>
      </c>
      <c r="K20" s="34">
        <f t="shared" si="5"/>
        <v>-0.60646157238945853</v>
      </c>
      <c r="L20" s="53"/>
      <c r="O20"/>
      <c r="P20" s="49"/>
      <c r="Q20" s="50"/>
      <c r="R20" s="49"/>
      <c r="S20" s="50"/>
    </row>
    <row r="21" spans="1:19" ht="13.8">
      <c r="A21" s="31" t="s">
        <v>14</v>
      </c>
      <c r="B21" s="32">
        <f>VLOOKUP(A21,'[1]Monthly trend by make 2026'!A:N,4,0)</f>
        <v>6971</v>
      </c>
      <c r="C21" s="33">
        <f t="shared" si="0"/>
        <v>3.7606477959938935</v>
      </c>
      <c r="D21" s="55">
        <f>VLOOKUP(A21,'[1]Monthly trend by make 2025'!A:N,4,0)</f>
        <v>7560</v>
      </c>
      <c r="E21" s="33">
        <f t="shared" si="1"/>
        <v>4.3884345014541042</v>
      </c>
      <c r="F21" s="34">
        <f t="shared" si="2"/>
        <v>-7.7910052910052912</v>
      </c>
      <c r="G21" s="32">
        <f>VLOOKUP(A21,'[1]Monthly trend by make 2026'!A:N,14,0)</f>
        <v>19716</v>
      </c>
      <c r="H21" s="33">
        <f t="shared" si="3"/>
        <v>4.0668149058791014</v>
      </c>
      <c r="I21" s="55">
        <f>VLOOKUP(A21,'[1]Monthly trend by make 2025'!A:N,14,0)</f>
        <v>19748</v>
      </c>
      <c r="J21" s="33">
        <f t="shared" si="4"/>
        <v>4.4481785398135401</v>
      </c>
      <c r="K21" s="34">
        <f t="shared" si="5"/>
        <v>-0.16204172574437919</v>
      </c>
      <c r="L21" s="53"/>
      <c r="O21"/>
      <c r="P21" s="49"/>
      <c r="Q21" s="50"/>
      <c r="R21" s="49"/>
      <c r="S21" s="50"/>
    </row>
    <row r="22" spans="1:19" ht="13.8">
      <c r="A22" s="31" t="s">
        <v>15</v>
      </c>
      <c r="B22" s="32">
        <f>VLOOKUP(A22,'[1]Monthly trend by make 2026'!A:N,4,0)</f>
        <v>4336</v>
      </c>
      <c r="C22" s="33">
        <f t="shared" si="0"/>
        <v>2.3391434289814264</v>
      </c>
      <c r="D22" s="55">
        <f>VLOOKUP(A22,'[1]Monthly trend by make 2025'!A:N,4,0)</f>
        <v>5175</v>
      </c>
      <c r="E22" s="33">
        <f t="shared" si="1"/>
        <v>3.0039879027810832</v>
      </c>
      <c r="F22" s="34">
        <f t="shared" si="2"/>
        <v>-16.212560386473427</v>
      </c>
      <c r="G22" s="32">
        <f>VLOOKUP(A22,'[1]Monthly trend by make 2026'!A:N,14,0)</f>
        <v>12058</v>
      </c>
      <c r="H22" s="33">
        <f t="shared" si="3"/>
        <v>2.4872009603920775</v>
      </c>
      <c r="I22" s="55">
        <f>VLOOKUP(A22,'[1]Monthly trend by make 2025'!A:N,14,0)</f>
        <v>11537</v>
      </c>
      <c r="J22" s="33">
        <f t="shared" si="4"/>
        <v>2.5986750969125385</v>
      </c>
      <c r="K22" s="34">
        <f t="shared" si="5"/>
        <v>4.5159053480107483</v>
      </c>
      <c r="L22" s="53"/>
      <c r="O22"/>
      <c r="P22" s="49"/>
      <c r="Q22" s="50"/>
      <c r="R22" s="49"/>
      <c r="S22" s="50"/>
    </row>
    <row r="23" spans="1:19" ht="13.8">
      <c r="A23" s="31" t="s">
        <v>16</v>
      </c>
      <c r="B23" s="32">
        <f>VLOOKUP(A23,'[1]Monthly trend by make 2026'!A:N,4,0)</f>
        <v>1187</v>
      </c>
      <c r="C23" s="33">
        <f t="shared" si="0"/>
        <v>0.6403513030906256</v>
      </c>
      <c r="D23" s="55">
        <f>VLOOKUP(A23,'[1]Monthly trend by make 2025'!A:N,4,0)</f>
        <v>1110</v>
      </c>
      <c r="E23" s="33">
        <f t="shared" si="1"/>
        <v>0.6443336371182613</v>
      </c>
      <c r="F23" s="34">
        <f t="shared" si="2"/>
        <v>6.9369369369369371</v>
      </c>
      <c r="G23" s="32">
        <f>VLOOKUP(A23,'[1]Monthly trend by make 2026'!A:N,14,0)</f>
        <v>3200</v>
      </c>
      <c r="H23" s="33">
        <f t="shared" si="3"/>
        <v>0.66006328356731203</v>
      </c>
      <c r="I23" s="55">
        <f>VLOOKUP(A23,'[1]Monthly trend by make 2025'!A:N,14,0)</f>
        <v>2926</v>
      </c>
      <c r="J23" s="33">
        <f t="shared" si="4"/>
        <v>0.65907283813522477</v>
      </c>
      <c r="K23" s="34">
        <f t="shared" si="5"/>
        <v>9.3643198906356808</v>
      </c>
      <c r="L23" s="53"/>
      <c r="O23"/>
      <c r="P23" s="49"/>
      <c r="Q23" s="50"/>
      <c r="R23" s="49"/>
      <c r="S23" s="50"/>
    </row>
    <row r="24" spans="1:19" ht="13.8">
      <c r="A24" s="31" t="s">
        <v>17</v>
      </c>
      <c r="B24" s="32">
        <f>VLOOKUP(A24,'[1]Monthly trend by make 2026'!A:N,4,0)</f>
        <v>3037</v>
      </c>
      <c r="C24" s="33">
        <f t="shared" si="0"/>
        <v>1.6383714469134205</v>
      </c>
      <c r="D24" s="55">
        <f>VLOOKUP(A24,'[1]Monthly trend by make 2025'!A:N,4,0)</f>
        <v>3918</v>
      </c>
      <c r="E24" s="33">
        <f t="shared" si="1"/>
        <v>2.2743235948012144</v>
      </c>
      <c r="F24" s="34">
        <f t="shared" si="2"/>
        <v>-22.485962225625318</v>
      </c>
      <c r="G24" s="32">
        <f>VLOOKUP(A24,'[1]Monthly trend by make 2026'!A:N,14,0)</f>
        <v>7387</v>
      </c>
      <c r="H24" s="33">
        <f t="shared" si="3"/>
        <v>1.5237148361599169</v>
      </c>
      <c r="I24" s="55">
        <f>VLOOKUP(A24,'[1]Monthly trend by make 2025'!A:N,14,0)</f>
        <v>8503</v>
      </c>
      <c r="J24" s="33">
        <f t="shared" si="4"/>
        <v>1.9152755784907098</v>
      </c>
      <c r="K24" s="34">
        <f t="shared" si="5"/>
        <v>-13.124779489591909</v>
      </c>
      <c r="L24" s="53"/>
      <c r="O24"/>
      <c r="P24" s="49"/>
      <c r="Q24" s="50"/>
      <c r="R24" s="49"/>
      <c r="S24" s="50"/>
    </row>
    <row r="25" spans="1:19" ht="13.8">
      <c r="A25" s="31" t="s">
        <v>18</v>
      </c>
      <c r="B25" s="32">
        <f>VLOOKUP(A25,'[1]Monthly trend by make 2026'!A:N,4,0)</f>
        <v>457</v>
      </c>
      <c r="C25" s="33">
        <f t="shared" si="0"/>
        <v>0.24653794904163093</v>
      </c>
      <c r="D25" s="55">
        <f>VLOOKUP(A25,'[1]Monthly trend by make 2025'!A:N,4,0)</f>
        <v>683</v>
      </c>
      <c r="E25" s="33">
        <f t="shared" si="1"/>
        <v>0.39646835509168693</v>
      </c>
      <c r="F25" s="34">
        <f t="shared" si="2"/>
        <v>-33.089311859443633</v>
      </c>
      <c r="G25" s="32">
        <f>VLOOKUP(A25,'[1]Monthly trend by make 2026'!A:N,14,0)</f>
        <v>1151</v>
      </c>
      <c r="H25" s="33">
        <f t="shared" si="3"/>
        <v>0.23741651230811756</v>
      </c>
      <c r="I25" s="55">
        <f>VLOOKUP(A25,'[1]Monthly trend by make 2025'!A:N,14,0)</f>
        <v>1381</v>
      </c>
      <c r="J25" s="33">
        <f t="shared" si="4"/>
        <v>0.31106616181296837</v>
      </c>
      <c r="K25" s="34">
        <f t="shared" si="5"/>
        <v>-16.6545981173063</v>
      </c>
      <c r="L25" s="53"/>
      <c r="O25"/>
      <c r="P25" s="49"/>
      <c r="Q25" s="50"/>
      <c r="R25" s="49"/>
      <c r="S25" s="50"/>
    </row>
    <row r="26" spans="1:19" ht="13.8">
      <c r="A26" s="35" t="s">
        <v>19</v>
      </c>
      <c r="B26" s="36">
        <f>VLOOKUP(A26,'[1]Monthly trend by make 2026'!A:N,4,0)</f>
        <v>115</v>
      </c>
      <c r="C26" s="37">
        <f t="shared" si="0"/>
        <v>6.2039090021416977E-2</v>
      </c>
      <c r="D26" s="51">
        <f>VLOOKUP(A26,'[1]Monthly trend by make 2025'!A:N,4,0)</f>
        <v>153</v>
      </c>
      <c r="E26" s="37">
        <f t="shared" si="1"/>
        <v>8.8813555386571166E-2</v>
      </c>
      <c r="F26" s="38">
        <f t="shared" si="2"/>
        <v>-24.836601307189543</v>
      </c>
      <c r="G26" s="36">
        <f>VLOOKUP(A26,'[1]Monthly trend by make 2026'!A:N,14,0)</f>
        <v>277</v>
      </c>
      <c r="H26" s="37">
        <f t="shared" si="3"/>
        <v>5.7136727983795446E-2</v>
      </c>
      <c r="I26" s="51">
        <f>VLOOKUP(A26,'[1]Monthly trend by make 2025'!A:N,14,0)</f>
        <v>474</v>
      </c>
      <c r="J26" s="37">
        <f t="shared" si="4"/>
        <v>0.10676709681343012</v>
      </c>
      <c r="K26" s="39">
        <f t="shared" si="5"/>
        <v>-41.561181434599156</v>
      </c>
      <c r="L26" s="53"/>
      <c r="O26"/>
      <c r="P26" s="49"/>
      <c r="Q26" s="50"/>
      <c r="R26" s="49"/>
      <c r="S26" s="50"/>
    </row>
    <row r="27" spans="1:19" ht="13.8">
      <c r="A27" s="27" t="s">
        <v>20</v>
      </c>
      <c r="B27" s="28">
        <f>VLOOKUP(A27,'[1]Monthly trend by make 2026'!A:N,4,0)</f>
        <v>29049</v>
      </c>
      <c r="C27" s="29">
        <f t="shared" si="0"/>
        <v>15.671074139409926</v>
      </c>
      <c r="D27" s="54">
        <f>VLOOKUP(A27,'[1]Monthly trend by make 2025'!A:N,4,0)</f>
        <v>26798</v>
      </c>
      <c r="E27" s="29">
        <f t="shared" si="1"/>
        <v>15.555723249995646</v>
      </c>
      <c r="F27" s="30">
        <f t="shared" si="2"/>
        <v>8.3998805881035885</v>
      </c>
      <c r="G27" s="28">
        <f>VLOOKUP(A27,'[1]Monthly trend by make 2026'!A:N,14,0)</f>
        <v>75900</v>
      </c>
      <c r="H27" s="29">
        <f t="shared" si="3"/>
        <v>15.655876007112182</v>
      </c>
      <c r="I27" s="54">
        <f>VLOOKUP(A27,'[1]Monthly trend by make 2025'!A:N,14,0)</f>
        <v>69417</v>
      </c>
      <c r="J27" s="29">
        <f t="shared" si="4"/>
        <v>15.635973754214936</v>
      </c>
      <c r="K27" s="30">
        <f t="shared" si="5"/>
        <v>9.3392108561303431</v>
      </c>
      <c r="L27" s="53"/>
      <c r="O27"/>
      <c r="P27" s="49"/>
      <c r="Q27" s="50"/>
      <c r="R27" s="49"/>
      <c r="S27" s="50"/>
    </row>
    <row r="28" spans="1:19" ht="13.8">
      <c r="A28" s="31" t="s">
        <v>21</v>
      </c>
      <c r="B28" s="32">
        <f>VLOOKUP(A28,'[1]Monthly trend by make 2026'!A:N,4,0)</f>
        <v>12356</v>
      </c>
      <c r="C28" s="33">
        <f t="shared" si="0"/>
        <v>6.6656956200402444</v>
      </c>
      <c r="D28" s="55">
        <f>VLOOKUP(A28,'[1]Monthly trend by make 2025'!A:N,4,0)</f>
        <v>12029</v>
      </c>
      <c r="E28" s="33">
        <f t="shared" si="1"/>
        <v>6.9826029917978065</v>
      </c>
      <c r="F28" s="34">
        <f t="shared" si="2"/>
        <v>2.7184304597223377</v>
      </c>
      <c r="G28" s="32">
        <f>VLOOKUP(A28,'[1]Monthly trend by make 2026'!A:N,14,0)</f>
        <v>31720</v>
      </c>
      <c r="H28" s="33">
        <f t="shared" si="3"/>
        <v>6.5428772983609802</v>
      </c>
      <c r="I28" s="55">
        <f>VLOOKUP(A28,'[1]Monthly trend by make 2025'!A:N,14,0)</f>
        <v>30718</v>
      </c>
      <c r="J28" s="33">
        <f t="shared" si="4"/>
        <v>6.9191385652214068</v>
      </c>
      <c r="K28" s="34">
        <f t="shared" si="5"/>
        <v>3.2619311153069859</v>
      </c>
      <c r="L28" s="53"/>
      <c r="O28"/>
      <c r="P28" s="49"/>
      <c r="Q28" s="50"/>
      <c r="R28" s="49"/>
      <c r="S28" s="50"/>
    </row>
    <row r="29" spans="1:19" ht="13.8">
      <c r="A29" s="31" t="s">
        <v>22</v>
      </c>
      <c r="B29" s="32">
        <f>VLOOKUP(A29,'[1]Monthly trend by make 2026'!A:N,4,0)</f>
        <v>8059</v>
      </c>
      <c r="C29" s="33">
        <f t="shared" si="0"/>
        <v>4.3475915346312988</v>
      </c>
      <c r="D29" s="55">
        <f>VLOOKUP(A29,'[1]Monthly trend by make 2025'!A:N,4,0)</f>
        <v>6328</v>
      </c>
      <c r="E29" s="33">
        <f t="shared" si="1"/>
        <v>3.67328221232825</v>
      </c>
      <c r="F29" s="34">
        <f t="shared" si="2"/>
        <v>27.354614412136534</v>
      </c>
      <c r="G29" s="32">
        <f>VLOOKUP(A29,'[1]Monthly trend by make 2026'!A:N,14,0)</f>
        <v>22224</v>
      </c>
      <c r="H29" s="33">
        <f t="shared" si="3"/>
        <v>4.5841395043749813</v>
      </c>
      <c r="I29" s="55">
        <f>VLOOKUP(A29,'[1]Monthly trend by make 2025'!A:N,14,0)</f>
        <v>18758</v>
      </c>
      <c r="J29" s="33">
        <f t="shared" si="4"/>
        <v>4.2251839705196668</v>
      </c>
      <c r="K29" s="34">
        <f t="shared" si="5"/>
        <v>18.477449621494831</v>
      </c>
      <c r="L29" s="53"/>
      <c r="O29"/>
      <c r="P29" s="49"/>
      <c r="Q29" s="50"/>
      <c r="R29" s="49"/>
      <c r="S29" s="50"/>
    </row>
    <row r="30" spans="1:19" ht="13.8">
      <c r="A30" s="31" t="s">
        <v>23</v>
      </c>
      <c r="B30" s="32">
        <f>VLOOKUP(A30,'[1]Monthly trend by make 2026'!A:N,4,0)</f>
        <v>4385</v>
      </c>
      <c r="C30" s="33">
        <f t="shared" si="0"/>
        <v>2.36557747603403</v>
      </c>
      <c r="D30" s="55">
        <f>VLOOKUP(A30,'[1]Monthly trend by make 2025'!A:N,4,0)</f>
        <v>3538</v>
      </c>
      <c r="E30" s="33">
        <f t="shared" si="1"/>
        <v>2.0537409082201878</v>
      </c>
      <c r="F30" s="34">
        <f t="shared" si="2"/>
        <v>23.94007914075749</v>
      </c>
      <c r="G30" s="32">
        <f>VLOOKUP(A30,'[1]Monthly trend by make 2026'!A:N,14,0)</f>
        <v>11641</v>
      </c>
      <c r="H30" s="33">
        <f t="shared" si="3"/>
        <v>2.4011864637522122</v>
      </c>
      <c r="I30" s="55">
        <f>VLOOKUP(A30,'[1]Monthly trend by make 2025'!A:N,14,0)</f>
        <v>10034</v>
      </c>
      <c r="J30" s="33">
        <f t="shared" si="4"/>
        <v>2.2601287962572951</v>
      </c>
      <c r="K30" s="34">
        <f t="shared" si="5"/>
        <v>16.015547139724937</v>
      </c>
      <c r="L30" s="53"/>
      <c r="O30"/>
      <c r="P30" s="49"/>
      <c r="Q30" s="50"/>
      <c r="R30" s="49"/>
      <c r="S30" s="50"/>
    </row>
    <row r="31" spans="1:19" ht="13.8">
      <c r="A31" s="31" t="s">
        <v>24</v>
      </c>
      <c r="B31" s="32">
        <f>VLOOKUP(A31,'[1]Monthly trend by make 2026'!A:N,4,0)</f>
        <v>1062</v>
      </c>
      <c r="C31" s="33">
        <f t="shared" si="0"/>
        <v>0.57291750958908549</v>
      </c>
      <c r="D31" s="55">
        <f>VLOOKUP(A31,'[1]Monthly trend by make 2025'!A:N,4,0)</f>
        <v>1501</v>
      </c>
      <c r="E31" s="33">
        <f t="shared" si="1"/>
        <v>0.87130161199505429</v>
      </c>
      <c r="F31" s="34">
        <f t="shared" si="2"/>
        <v>-29.247168554297136</v>
      </c>
      <c r="G31" s="32">
        <f>VLOOKUP(A31,'[1]Monthly trend by make 2026'!A:N,14,0)</f>
        <v>2540</v>
      </c>
      <c r="H31" s="33">
        <f t="shared" si="3"/>
        <v>0.52392523133155389</v>
      </c>
      <c r="I31" s="55">
        <f>VLOOKUP(A31,'[1]Monthly trend by make 2025'!A:N,14,0)</f>
        <v>2774</v>
      </c>
      <c r="J31" s="33">
        <f t="shared" si="4"/>
        <v>0.62483528810222611</v>
      </c>
      <c r="K31" s="34">
        <f t="shared" si="5"/>
        <v>-8.4354722422494586</v>
      </c>
      <c r="L31" s="53"/>
      <c r="O31"/>
      <c r="P31" s="49"/>
      <c r="Q31" s="50"/>
      <c r="R31" s="49"/>
      <c r="S31" s="50"/>
    </row>
    <row r="32" spans="1:19" ht="13.8">
      <c r="A32" s="31" t="s">
        <v>25</v>
      </c>
      <c r="B32" s="32">
        <f>VLOOKUP(A32,'[1]Monthly trend by make 2026'!A:N,4,0)</f>
        <v>2468</v>
      </c>
      <c r="C32" s="33">
        <f t="shared" si="0"/>
        <v>1.3314128188944094</v>
      </c>
      <c r="D32" s="55">
        <f>VLOOKUP(A32,'[1]Monthly trend by make 2025'!A:N,4,0)</f>
        <v>2648</v>
      </c>
      <c r="E32" s="33">
        <f t="shared" si="1"/>
        <v>1.5371130370172577</v>
      </c>
      <c r="F32" s="34">
        <f t="shared" si="2"/>
        <v>-6.7975830815709974</v>
      </c>
      <c r="G32" s="32">
        <f>VLOOKUP(A32,'[1]Monthly trend by make 2026'!A:N,14,0)</f>
        <v>6052</v>
      </c>
      <c r="H32" s="33">
        <f t="shared" si="3"/>
        <v>1.2483446850466788</v>
      </c>
      <c r="I32" s="55">
        <f>VLOOKUP(A32,'[1]Monthly trend by make 2025'!A:N,14,0)</f>
        <v>5197</v>
      </c>
      <c r="J32" s="33">
        <f t="shared" si="4"/>
        <v>1.1706088652729882</v>
      </c>
      <c r="K32" s="34">
        <f t="shared" si="5"/>
        <v>16.451799114873968</v>
      </c>
      <c r="L32" s="53"/>
      <c r="O32"/>
      <c r="P32" s="49"/>
      <c r="Q32" s="50"/>
      <c r="R32" s="49"/>
      <c r="S32" s="50"/>
    </row>
    <row r="33" spans="1:19" ht="13.8">
      <c r="A33" s="31" t="s">
        <v>26</v>
      </c>
      <c r="B33" s="32">
        <f>VLOOKUP(A33,'[1]Monthly trend by make 2026'!A:N,4,0)</f>
        <v>625</v>
      </c>
      <c r="C33" s="33">
        <f t="shared" si="0"/>
        <v>0.33716896750770092</v>
      </c>
      <c r="D33" s="55">
        <f>VLOOKUP(A33,'[1]Monthly trend by make 2025'!A:N,4,0)</f>
        <v>701</v>
      </c>
      <c r="E33" s="33">
        <f t="shared" si="1"/>
        <v>0.40691700866657765</v>
      </c>
      <c r="F33" s="34">
        <f t="shared" si="2"/>
        <v>-10.841654778887303</v>
      </c>
      <c r="G33" s="32">
        <f>VLOOKUP(A33,'[1]Monthly trend by make 2026'!A:N,14,0)</f>
        <v>1503</v>
      </c>
      <c r="H33" s="33">
        <f t="shared" si="3"/>
        <v>0.31002347350052184</v>
      </c>
      <c r="I33" s="55">
        <f>VLOOKUP(A33,'[1]Monthly trend by make 2025'!A:N,14,0)</f>
        <v>1781</v>
      </c>
      <c r="J33" s="33">
        <f t="shared" si="4"/>
        <v>0.40116497768928072</v>
      </c>
      <c r="K33" s="34">
        <f t="shared" si="5"/>
        <v>-15.609208309938236</v>
      </c>
      <c r="L33" s="53"/>
      <c r="O33"/>
      <c r="P33" s="49"/>
      <c r="Q33" s="50"/>
      <c r="R33" s="49"/>
      <c r="S33" s="50"/>
    </row>
    <row r="34" spans="1:19" ht="13.8">
      <c r="A34" s="35" t="s">
        <v>27</v>
      </c>
      <c r="B34" s="36">
        <f>VLOOKUP(A34,'[1]Monthly trend by make 2026'!A:N,4,0)</f>
        <v>94</v>
      </c>
      <c r="C34" s="37">
        <f t="shared" si="0"/>
        <v>5.0710212713158224E-2</v>
      </c>
      <c r="D34" s="51">
        <f>VLOOKUP(A34,'[1]Monthly trend by make 2025'!A:N,4,0)</f>
        <v>53</v>
      </c>
      <c r="E34" s="37">
        <f t="shared" si="1"/>
        <v>3.0765479970511579E-2</v>
      </c>
      <c r="F34" s="39">
        <f t="shared" si="2"/>
        <v>77.358490566037744</v>
      </c>
      <c r="G34" s="36">
        <f>VLOOKUP(A34,'[1]Monthly trend by make 2026'!A:N,14,0)</f>
        <v>220</v>
      </c>
      <c r="H34" s="37">
        <f t="shared" si="3"/>
        <v>4.5379350745252699E-2</v>
      </c>
      <c r="I34" s="51">
        <f>VLOOKUP(A34,'[1]Monthly trend by make 2025'!A:N,14,0)</f>
        <v>155</v>
      </c>
      <c r="J34" s="37">
        <f t="shared" si="4"/>
        <v>3.4913291152071035E-2</v>
      </c>
      <c r="K34" s="39">
        <f t="shared" si="5"/>
        <v>41.935483870967744</v>
      </c>
      <c r="L34" s="53"/>
      <c r="O34"/>
      <c r="P34" s="49"/>
      <c r="Q34" s="50"/>
      <c r="R34" s="49"/>
      <c r="S34" s="50"/>
    </row>
    <row r="35" spans="1:19" ht="13.8">
      <c r="A35" s="27" t="s">
        <v>28</v>
      </c>
      <c r="B35" s="28">
        <f>VLOOKUP(A35,'[1]Monthly trend by make 2026'!A:N,4,0)</f>
        <v>18536</v>
      </c>
      <c r="C35" s="29">
        <f t="shared" si="0"/>
        <v>9.9996223707563914</v>
      </c>
      <c r="D35" s="54">
        <f>VLOOKUP(A35,'[1]Monthly trend by make 2025'!A:N,4,0)</f>
        <v>17980</v>
      </c>
      <c r="E35" s="29">
        <f t="shared" si="1"/>
        <v>10.437043959807513</v>
      </c>
      <c r="F35" s="30">
        <f t="shared" si="2"/>
        <v>3.092324805339266</v>
      </c>
      <c r="G35" s="28">
        <f>VLOOKUP(A35,'[1]Monthly trend by make 2026'!A:N,14,0)</f>
        <v>45834</v>
      </c>
      <c r="H35" s="29">
        <f t="shared" si="3"/>
        <v>9.4541689184450561</v>
      </c>
      <c r="I35" s="54">
        <f>VLOOKUP(A35,'[1]Monthly trend by make 2025'!A:N,14,0)</f>
        <v>51714</v>
      </c>
      <c r="J35" s="29">
        <f t="shared" si="4"/>
        <v>11.648425410569041</v>
      </c>
      <c r="K35" s="30">
        <f t="shared" si="5"/>
        <v>-11.370228564798701</v>
      </c>
      <c r="L35" s="53"/>
      <c r="O35"/>
      <c r="P35" s="49"/>
      <c r="Q35" s="50"/>
      <c r="R35" s="49"/>
      <c r="S35" s="50"/>
    </row>
    <row r="36" spans="1:19" ht="13.8">
      <c r="A36" s="31" t="s">
        <v>29</v>
      </c>
      <c r="B36" s="32">
        <f>VLOOKUP(A36,'[1]Monthly trend by make 2026'!A:N,4,0)</f>
        <v>9732</v>
      </c>
      <c r="C36" s="33">
        <f t="shared" si="0"/>
        <v>5.250125426855913</v>
      </c>
      <c r="D36" s="55">
        <f>VLOOKUP(A36,'[1]Monthly trend by make 2025'!A:N,4,0)</f>
        <v>9333</v>
      </c>
      <c r="E36" s="33">
        <f t="shared" si="1"/>
        <v>5.4176268785808404</v>
      </c>
      <c r="F36" s="34">
        <f t="shared" si="2"/>
        <v>4.2751526840244294</v>
      </c>
      <c r="G36" s="32">
        <f>VLOOKUP(A36,'[1]Monthly trend by make 2026'!A:N,14,0)</f>
        <v>22713</v>
      </c>
      <c r="H36" s="33">
        <f t="shared" si="3"/>
        <v>4.6850054248951123</v>
      </c>
      <c r="I36" s="55">
        <f>VLOOKUP(A36,'[1]Monthly trend by make 2025'!A:N,14,0)</f>
        <v>31088</v>
      </c>
      <c r="J36" s="33">
        <f t="shared" si="4"/>
        <v>7.0024799699069957</v>
      </c>
      <c r="K36" s="34">
        <f t="shared" si="5"/>
        <v>-26.939655172413797</v>
      </c>
      <c r="L36" s="53"/>
      <c r="O36"/>
      <c r="P36" s="49"/>
      <c r="Q36" s="50"/>
      <c r="R36" s="49"/>
      <c r="S36" s="50"/>
    </row>
    <row r="37" spans="1:19">
      <c r="A37" s="35" t="s">
        <v>30</v>
      </c>
      <c r="B37" s="36">
        <f>VLOOKUP(A37,'[1]Monthly trend by make 2026'!A:N,4,0)</f>
        <v>8804</v>
      </c>
      <c r="C37" s="37">
        <f t="shared" si="0"/>
        <v>4.7494969439004784</v>
      </c>
      <c r="D37" s="51">
        <f>VLOOKUP(A37,'[1]Monthly trend by make 2025'!A:N,4,0)</f>
        <v>8647</v>
      </c>
      <c r="E37" s="37">
        <f t="shared" si="1"/>
        <v>5.0194170812266723</v>
      </c>
      <c r="F37" s="39">
        <f t="shared" si="2"/>
        <v>1.8156586099225165</v>
      </c>
      <c r="G37" s="36">
        <f>VLOOKUP(A37,'[1]Monthly trend by make 2026'!A:N,14,0)</f>
        <v>23121</v>
      </c>
      <c r="H37" s="37">
        <f t="shared" si="3"/>
        <v>4.7691634935499438</v>
      </c>
      <c r="I37" s="51">
        <f>VLOOKUP(A37,'[1]Monthly trend by make 2025'!A:N,14,0)</f>
        <v>20626</v>
      </c>
      <c r="J37" s="37">
        <f t="shared" si="4"/>
        <v>4.6459454406620466</v>
      </c>
      <c r="K37" s="39">
        <f t="shared" si="5"/>
        <v>12.096383205662756</v>
      </c>
      <c r="L37" s="53"/>
    </row>
    <row r="38" spans="1:19">
      <c r="A38" s="27" t="s">
        <v>31</v>
      </c>
      <c r="B38" s="28">
        <f>VLOOKUP(A38,'[1]Monthly trend by make 2026'!A:N,4,0)</f>
        <v>12622</v>
      </c>
      <c r="C38" s="29">
        <f t="shared" si="0"/>
        <v>6.8091947326115214</v>
      </c>
      <c r="D38" s="54">
        <f>VLOOKUP(A38,'[1]Monthly trend by make 2025'!A:N,4,0)</f>
        <v>13346</v>
      </c>
      <c r="E38" s="29">
        <f t="shared" si="1"/>
        <v>7.7470961450273119</v>
      </c>
      <c r="F38" s="30">
        <f t="shared" si="2"/>
        <v>-5.424846395923872</v>
      </c>
      <c r="G38" s="28">
        <f>VLOOKUP(A38,'[1]Monthly trend by make 2026'!A:N,14,0)</f>
        <v>35039</v>
      </c>
      <c r="H38" s="29">
        <f t="shared" si="3"/>
        <v>7.2274866852859514</v>
      </c>
      <c r="I38" s="54">
        <f>VLOOKUP(A38,'[1]Monthly trend by make 2025'!A:N,14,0)</f>
        <v>35632</v>
      </c>
      <c r="J38" s="29">
        <f t="shared" si="4"/>
        <v>8.0260025182619046</v>
      </c>
      <c r="K38" s="30">
        <f t="shared" si="5"/>
        <v>-1.6642343960484955</v>
      </c>
      <c r="L38" s="53"/>
    </row>
    <row r="39" spans="1:19">
      <c r="A39" s="31" t="s">
        <v>64</v>
      </c>
      <c r="B39" s="32">
        <f>VLOOKUP(A39,'[1]Monthly trend by make 2026'!A:N,4,0)</f>
        <v>11983</v>
      </c>
      <c r="C39" s="33">
        <f t="shared" si="0"/>
        <v>6.4644731802316491</v>
      </c>
      <c r="D39" s="55">
        <f>VLOOKUP(A39,'[1]Monthly trend by make 2025'!A:N,4,0)</f>
        <v>12693</v>
      </c>
      <c r="E39" s="33">
        <f t="shared" si="1"/>
        <v>7.3680422125604421</v>
      </c>
      <c r="F39" s="34">
        <f t="shared" si="2"/>
        <v>-5.5936342866146695</v>
      </c>
      <c r="G39" s="32">
        <f>VLOOKUP(A39,'[1]Monthly trend by make 2026'!A:N,14,0)</f>
        <v>33290</v>
      </c>
      <c r="H39" s="33">
        <f t="shared" si="3"/>
        <v>6.8667208468611936</v>
      </c>
      <c r="I39" s="55">
        <f>VLOOKUP(A39,'[1]Monthly trend by make 2025'!A:N,14,0)</f>
        <v>33878</v>
      </c>
      <c r="J39" s="33">
        <f t="shared" si="4"/>
        <v>7.630919210644274</v>
      </c>
      <c r="K39" s="34">
        <f t="shared" si="5"/>
        <v>-1.7356396481492415</v>
      </c>
      <c r="L39" s="53"/>
    </row>
    <row r="40" spans="1:19">
      <c r="A40" s="35" t="s">
        <v>32</v>
      </c>
      <c r="B40" s="36">
        <f>VLOOKUP(A40,'[1]Monthly trend by make 2026'!A:N,4,0)</f>
        <v>639</v>
      </c>
      <c r="C40" s="37">
        <f t="shared" si="0"/>
        <v>0.34472155237987345</v>
      </c>
      <c r="D40" s="51">
        <f>VLOOKUP(A40,'[1]Monthly trend by make 2025'!A:N,4,0)</f>
        <v>653</v>
      </c>
      <c r="E40" s="37">
        <f t="shared" si="1"/>
        <v>0.37905393246686908</v>
      </c>
      <c r="F40" s="39">
        <f t="shared" si="2"/>
        <v>-2.1439509954058193</v>
      </c>
      <c r="G40" s="36">
        <f>VLOOKUP(A40,'[1]Monthly trend by make 2026'!A:N,14,0)</f>
        <v>1749</v>
      </c>
      <c r="H40" s="37">
        <f t="shared" si="3"/>
        <v>0.36076583842475896</v>
      </c>
      <c r="I40" s="51">
        <f>VLOOKUP(A40,'[1]Monthly trend by make 2025'!A:N,14,0)</f>
        <v>1754</v>
      </c>
      <c r="J40" s="37">
        <f t="shared" si="4"/>
        <v>0.39508330761762961</v>
      </c>
      <c r="K40" s="39">
        <f t="shared" si="5"/>
        <v>-0.28506271379703535</v>
      </c>
      <c r="L40" s="53"/>
    </row>
    <row r="41" spans="1:19" ht="14.4">
      <c r="A41" s="27" t="s">
        <v>36</v>
      </c>
      <c r="B41" s="28">
        <f>VLOOKUP(A41,'[1]Monthly trend by make 2026'!A:N,4,0)</f>
        <v>9299</v>
      </c>
      <c r="C41" s="29">
        <f t="shared" si="0"/>
        <v>5.0165347661665773</v>
      </c>
      <c r="D41" s="54">
        <f>VLOOKUP(A41,'[1]Monthly trend by make 2025'!A:N,4,0)</f>
        <v>8267</v>
      </c>
      <c r="E41" s="29">
        <f t="shared" si="1"/>
        <v>4.7988343946456453</v>
      </c>
      <c r="F41" s="30">
        <f>(B41-D41)/D41*100</f>
        <v>12.483367606144915</v>
      </c>
      <c r="G41" s="28">
        <f>VLOOKUP(A41,'[1]Monthly trend by make 2026'!A:N,14,0)</f>
        <v>25445</v>
      </c>
      <c r="H41" s="29">
        <f t="shared" si="3"/>
        <v>5.2485344532407048</v>
      </c>
      <c r="I41" s="54">
        <f>VLOOKUP(A41,'[1]Monthly trend by make 2025'!A:N,14,0)</f>
        <v>23161</v>
      </c>
      <c r="J41" s="29">
        <f t="shared" si="4"/>
        <v>5.2169466862781757</v>
      </c>
      <c r="K41" s="30">
        <f>(G41-I41)/I41*100</f>
        <v>9.8614049479728845</v>
      </c>
      <c r="L41" s="53"/>
      <c r="O41" s="47"/>
      <c r="P41" s="48"/>
      <c r="Q41" s="47"/>
      <c r="R41" s="48"/>
      <c r="S41" s="48"/>
    </row>
    <row r="42" spans="1:19" ht="13.8">
      <c r="A42" s="31" t="s">
        <v>37</v>
      </c>
      <c r="B42" s="32">
        <f>VLOOKUP(A42,'[1]Monthly trend by make 2026'!A:N,4,0)</f>
        <v>7421</v>
      </c>
      <c r="C42" s="33">
        <f t="shared" si="0"/>
        <v>4.0034094525994384</v>
      </c>
      <c r="D42" s="55">
        <f>VLOOKUP(A42,'[1]Monthly trend by make 2025'!A:N,4,0)</f>
        <v>6858</v>
      </c>
      <c r="E42" s="33">
        <f t="shared" si="1"/>
        <v>3.9809370120333663</v>
      </c>
      <c r="F42" s="34">
        <f>(B42-D42)/D42*100</f>
        <v>8.209390492855059</v>
      </c>
      <c r="G42" s="32">
        <f>VLOOKUP(A42,'[1]Monthly trend by make 2026'!A:N,14,0)</f>
        <v>20648</v>
      </c>
      <c r="H42" s="33">
        <f t="shared" si="3"/>
        <v>4.2590583372180806</v>
      </c>
      <c r="I42" s="55">
        <f>VLOOKUP(A42,'[1]Monthly trend by make 2025'!A:N,14,0)</f>
        <v>19599</v>
      </c>
      <c r="J42" s="33">
        <f t="shared" si="4"/>
        <v>4.4146167308996143</v>
      </c>
      <c r="K42" s="34">
        <f>(G42-I42)/I42*100</f>
        <v>5.3523138935659986</v>
      </c>
      <c r="L42" s="53"/>
      <c r="O42" s="49"/>
      <c r="P42" s="50"/>
      <c r="Q42" s="49"/>
      <c r="R42" s="50"/>
      <c r="S42" s="50"/>
    </row>
    <row r="43" spans="1:19" ht="13.8">
      <c r="A43" s="35" t="s">
        <v>38</v>
      </c>
      <c r="B43" s="36">
        <f>VLOOKUP(A43,'[1]Monthly trend by make 2026'!A:N,4,0)</f>
        <v>1878</v>
      </c>
      <c r="C43" s="37">
        <f t="shared" si="0"/>
        <v>1.0131253135671399</v>
      </c>
      <c r="D43" s="51">
        <f>VLOOKUP(A43,'[1]Monthly trend by make 2025'!A:N,4,0)</f>
        <v>1409</v>
      </c>
      <c r="E43" s="37">
        <f t="shared" si="1"/>
        <v>0.8178973826122794</v>
      </c>
      <c r="F43" s="39">
        <f>(B43-D43)/D43*100</f>
        <v>33.286018452803404</v>
      </c>
      <c r="G43" s="36">
        <f>VLOOKUP(A43,'[1]Monthly trend by make 2026'!A:N,14,0)</f>
        <v>4797</v>
      </c>
      <c r="H43" s="37">
        <f t="shared" si="3"/>
        <v>0.98947611602262375</v>
      </c>
      <c r="I43" s="51">
        <f>VLOOKUP(A43,'[1]Monthly trend by make 2025'!A:N,14,0)</f>
        <v>3562</v>
      </c>
      <c r="J43" s="37">
        <f t="shared" si="4"/>
        <v>0.80232995537856144</v>
      </c>
      <c r="K43" s="39">
        <f>(G43-I43)/I43*100</f>
        <v>34.67153284671533</v>
      </c>
      <c r="L43" s="53"/>
      <c r="O43" s="49"/>
      <c r="P43" s="50"/>
      <c r="Q43" s="49"/>
      <c r="R43" s="50"/>
      <c r="S43" s="50"/>
    </row>
    <row r="44" spans="1:19" ht="13.8">
      <c r="A44" s="27" t="s">
        <v>33</v>
      </c>
      <c r="B44" s="28">
        <f>VLOOKUP(A44,'[1]Monthly trend by make 2026'!A:N,4,0)</f>
        <v>9291</v>
      </c>
      <c r="C44" s="29">
        <f t="shared" si="0"/>
        <v>5.0122190033824792</v>
      </c>
      <c r="D44" s="54">
        <f>VLOOKUP(A44,'[1]Monthly trend by make 2025'!A:N,4,0)</f>
        <v>9833</v>
      </c>
      <c r="E44" s="29">
        <f t="shared" si="1"/>
        <v>5.7078672556611387</v>
      </c>
      <c r="F44" s="30">
        <f t="shared" si="2"/>
        <v>-5.5120512559747787</v>
      </c>
      <c r="G44" s="28">
        <f>VLOOKUP(A44,'[1]Monthly trend by make 2026'!A:N,14,0)</f>
        <v>24204</v>
      </c>
      <c r="H44" s="29">
        <f t="shared" si="3"/>
        <v>4.9925536610822565</v>
      </c>
      <c r="I44" s="54">
        <f>VLOOKUP(A44,'[1]Monthly trend by make 2025'!A:N,14,0)</f>
        <v>25034</v>
      </c>
      <c r="J44" s="29">
        <f t="shared" si="4"/>
        <v>5.6388343916190085</v>
      </c>
      <c r="K44" s="30">
        <f t="shared" si="5"/>
        <v>-3.3154909323320285</v>
      </c>
      <c r="L44" s="53"/>
      <c r="O44" s="49"/>
      <c r="P44" s="50"/>
      <c r="Q44" s="49"/>
      <c r="R44" s="50"/>
      <c r="S44" s="50"/>
    </row>
    <row r="45" spans="1:19" ht="13.8">
      <c r="A45" s="31" t="s">
        <v>34</v>
      </c>
      <c r="B45" s="32">
        <f>VLOOKUP(A45,'[1]Monthly trend by make 2026'!A:N,4,0)</f>
        <v>6089</v>
      </c>
      <c r="C45" s="33">
        <f t="shared" si="0"/>
        <v>3.2848349490470254</v>
      </c>
      <c r="D45" s="55">
        <f>VLOOKUP(A45,'[1]Monthly trend by make 2025'!A:N,4,0)</f>
        <v>4980</v>
      </c>
      <c r="E45" s="33">
        <f t="shared" si="1"/>
        <v>2.8907941557197669</v>
      </c>
      <c r="F45" s="34">
        <f t="shared" si="2"/>
        <v>22.269076305220885</v>
      </c>
      <c r="G45" s="32">
        <f>VLOOKUP(A45,'[1]Monthly trend by make 2026'!A:N,14,0)</f>
        <v>13587</v>
      </c>
      <c r="H45" s="33">
        <f t="shared" si="3"/>
        <v>2.8025874480715838</v>
      </c>
      <c r="I45" s="55">
        <f>VLOOKUP(A45,'[1]Monthly trend by make 2025'!A:N,14,0)</f>
        <v>12362</v>
      </c>
      <c r="J45" s="33">
        <f t="shared" si="4"/>
        <v>2.7845039046574329</v>
      </c>
      <c r="K45" s="34">
        <f t="shared" si="5"/>
        <v>9.9093997734994339</v>
      </c>
      <c r="L45" s="53"/>
      <c r="O45" s="49"/>
      <c r="P45" s="50"/>
      <c r="Q45" s="49"/>
      <c r="R45" s="50"/>
      <c r="S45" s="50"/>
    </row>
    <row r="46" spans="1:19" ht="13.8">
      <c r="A46" s="35" t="s">
        <v>35</v>
      </c>
      <c r="B46" s="36">
        <f>VLOOKUP(A46,'[1]Monthly trend by make 2026'!A:N,4,0)</f>
        <v>3202</v>
      </c>
      <c r="C46" s="37">
        <f t="shared" si="0"/>
        <v>1.7273840543354533</v>
      </c>
      <c r="D46" s="51">
        <f>VLOOKUP(A46,'[1]Monthly trend by make 2025'!A:N,4,0)</f>
        <v>4853</v>
      </c>
      <c r="E46" s="37">
        <f t="shared" si="1"/>
        <v>2.8170730999413713</v>
      </c>
      <c r="F46" s="39">
        <f t="shared" si="2"/>
        <v>-34.020193694621881</v>
      </c>
      <c r="G46" s="36">
        <f>VLOOKUP(A46,'[1]Monthly trend by make 2026'!A:N,14,0)</f>
        <v>10617</v>
      </c>
      <c r="H46" s="37">
        <f t="shared" si="3"/>
        <v>2.1899662130106723</v>
      </c>
      <c r="I46" s="51">
        <f>VLOOKUP(A46,'[1]Monthly trend by make 2025'!A:N,14,0)</f>
        <v>12672</v>
      </c>
      <c r="J46" s="37">
        <f t="shared" si="4"/>
        <v>2.8543304869615751</v>
      </c>
      <c r="K46" s="39">
        <f t="shared" si="5"/>
        <v>-16.216856060606062</v>
      </c>
      <c r="L46" s="53"/>
      <c r="O46" s="49"/>
      <c r="P46" s="50"/>
      <c r="Q46" s="49"/>
      <c r="R46" s="50"/>
      <c r="S46" s="50"/>
    </row>
    <row r="47" spans="1:19" ht="13.8">
      <c r="A47" s="27" t="s">
        <v>41</v>
      </c>
      <c r="B47" s="28">
        <f>VLOOKUP(A47,'[1]Monthly trend by make 2026'!A:N,4,0)</f>
        <v>5907</v>
      </c>
      <c r="C47" s="29">
        <f t="shared" si="0"/>
        <v>3.1866513457087833</v>
      </c>
      <c r="D47" s="54">
        <f>VLOOKUP(A47,'[1]Monthly trend by make 2025'!A:N,4,0)</f>
        <v>6582</v>
      </c>
      <c r="E47" s="29">
        <f t="shared" si="1"/>
        <v>3.8207243238850412</v>
      </c>
      <c r="F47" s="30">
        <f>(B47-D47)/D47*100</f>
        <v>-10.255241567912488</v>
      </c>
      <c r="G47" s="28">
        <f>VLOOKUP(A47,'[1]Monthly trend by make 2026'!A:N,14,0)</f>
        <v>15647</v>
      </c>
      <c r="H47" s="29">
        <f t="shared" si="3"/>
        <v>3.2275031868680406</v>
      </c>
      <c r="I47" s="54">
        <f>VLOOKUP(A47,'[1]Monthly trend by make 2025'!A:N,14,0)</f>
        <v>15356</v>
      </c>
      <c r="J47" s="29">
        <f t="shared" si="4"/>
        <v>3.4588935414916309</v>
      </c>
      <c r="K47" s="30">
        <f>(G47-I47)/I47*100</f>
        <v>1.8950247460276113</v>
      </c>
      <c r="L47" s="53"/>
      <c r="O47" s="49"/>
      <c r="P47" s="50"/>
      <c r="Q47" s="49"/>
      <c r="R47" s="50"/>
      <c r="S47" s="50"/>
    </row>
    <row r="48" spans="1:19" ht="13.8">
      <c r="A48" s="40" t="s">
        <v>61</v>
      </c>
      <c r="B48" s="28">
        <f>VLOOKUP(A48,'[1]Monthly trend by make 2026'!A:N,4,0)</f>
        <v>5513</v>
      </c>
      <c r="C48" s="29">
        <f t="shared" si="0"/>
        <v>2.9741000285919283</v>
      </c>
      <c r="D48" s="54">
        <f>VLOOKUP(A48,'[1]Monthly trend by make 2025'!A:N,4,0)</f>
        <v>195</v>
      </c>
      <c r="E48" s="29">
        <f t="shared" si="1"/>
        <v>0.11319374706131619</v>
      </c>
      <c r="F48" s="30">
        <f>(B48-D48)/D48*100</f>
        <v>2727.1794871794873</v>
      </c>
      <c r="G48" s="28">
        <f>VLOOKUP(A48,'[1]Monthly trend by make 2026'!A:N,14,0)</f>
        <v>11639</v>
      </c>
      <c r="H48" s="29">
        <f t="shared" si="3"/>
        <v>2.4007739241999828</v>
      </c>
      <c r="I48" s="54">
        <f>VLOOKUP(A48,'[1]Monthly trend by make 2025'!A:N,14,0)</f>
        <v>574</v>
      </c>
      <c r="J48" s="29">
        <f t="shared" si="4"/>
        <v>0.12929180078250821</v>
      </c>
      <c r="K48" s="30">
        <f>(G48-I48)/I48*100</f>
        <v>1927.7003484320555</v>
      </c>
      <c r="L48" s="53"/>
      <c r="O48" s="49"/>
      <c r="P48" s="50"/>
      <c r="Q48" s="49"/>
      <c r="R48" s="50"/>
      <c r="S48" s="50"/>
    </row>
    <row r="49" spans="1:19" ht="13.8">
      <c r="A49" s="27" t="s">
        <v>39</v>
      </c>
      <c r="B49" s="28">
        <f>VLOOKUP(A49,'[1]Monthly trend by make 2026'!A:N,4,0)</f>
        <v>5956</v>
      </c>
      <c r="C49" s="29">
        <f t="shared" si="0"/>
        <v>3.2130853927613869</v>
      </c>
      <c r="D49" s="54">
        <f>VLOOKUP(A49,'[1]Monthly trend by make 2025'!A:N,4,0)</f>
        <v>7459</v>
      </c>
      <c r="E49" s="29">
        <f t="shared" si="1"/>
        <v>4.3298059452838844</v>
      </c>
      <c r="F49" s="30">
        <f>(B49-D49)/D49*100</f>
        <v>-20.150154176163024</v>
      </c>
      <c r="G49" s="28">
        <f>VLOOKUP(A49,'[1]Monthly trend by make 2026'!A:N,14,0)</f>
        <v>15311</v>
      </c>
      <c r="H49" s="29">
        <f t="shared" si="3"/>
        <v>3.1581965420934734</v>
      </c>
      <c r="I49" s="54">
        <f>VLOOKUP(A49,'[1]Monthly trend by make 2025'!A:N,14,0)</f>
        <v>18051</v>
      </c>
      <c r="J49" s="29">
        <f t="shared" si="4"/>
        <v>4.0659343134582855</v>
      </c>
      <c r="K49" s="30">
        <f>(G49-I49)/I49*100</f>
        <v>-15.17921444795302</v>
      </c>
      <c r="L49" s="53"/>
      <c r="O49" s="49"/>
      <c r="P49" s="50"/>
      <c r="Q49" s="49"/>
      <c r="R49" s="50"/>
      <c r="S49" s="50"/>
    </row>
    <row r="50" spans="1:19" ht="13.8">
      <c r="A50" s="27" t="s">
        <v>66</v>
      </c>
      <c r="B50" s="28">
        <f>VLOOKUP(A50,'[1]Monthly trend by make 2026'!A:N,4,0)</f>
        <v>5810</v>
      </c>
      <c r="C50" s="29">
        <f t="shared" si="0"/>
        <v>3.1343227219515879</v>
      </c>
      <c r="D50" s="54">
        <f>VLOOKUP(A50,'[1]Monthly trend by make 2025'!A:N,4,0)</f>
        <v>6524</v>
      </c>
      <c r="E50" s="29">
        <f t="shared" si="1"/>
        <v>3.7870564401437266</v>
      </c>
      <c r="F50" s="30">
        <f t="shared" si="2"/>
        <v>-10.944206008583691</v>
      </c>
      <c r="G50" s="28">
        <f>VLOOKUP(A50,'[1]Monthly trend by make 2026'!A:N,14,0)</f>
        <v>15521</v>
      </c>
      <c r="H50" s="29">
        <f t="shared" si="3"/>
        <v>3.2015131950775779</v>
      </c>
      <c r="I50" s="54">
        <f>VLOOKUP(A50,'[1]Monthly trend by make 2025'!A:N,14,0)</f>
        <v>15305</v>
      </c>
      <c r="J50" s="29">
        <f t="shared" si="4"/>
        <v>3.4474059424674013</v>
      </c>
      <c r="K50" s="30">
        <f t="shared" si="5"/>
        <v>1.4113034955896766</v>
      </c>
      <c r="L50" s="53"/>
      <c r="O50" s="49"/>
      <c r="P50" s="50"/>
      <c r="Q50" s="49"/>
      <c r="R50" s="50"/>
      <c r="S50" s="50"/>
    </row>
    <row r="51" spans="1:19" ht="13.8">
      <c r="A51" s="31" t="s">
        <v>40</v>
      </c>
      <c r="B51" s="32">
        <f>VLOOKUP(A51,'[1]Monthly trend by make 2026'!A:N,4,0)</f>
        <v>5810</v>
      </c>
      <c r="C51" s="33">
        <f t="shared" si="0"/>
        <v>3.1343227219515879</v>
      </c>
      <c r="D51" s="55">
        <f>VLOOKUP(A51,'[1]Monthly trend by make 2025'!A:N,4,0)</f>
        <v>6467</v>
      </c>
      <c r="E51" s="33">
        <f t="shared" si="1"/>
        <v>3.753969037156573</v>
      </c>
      <c r="F51" s="34">
        <f t="shared" si="2"/>
        <v>-10.159270140714396</v>
      </c>
      <c r="G51" s="32">
        <f>VLOOKUP(A51,'[1]Monthly trend by make 2026'!A:N,14,0)</f>
        <v>15521</v>
      </c>
      <c r="H51" s="33">
        <f t="shared" si="3"/>
        <v>3.2015131950775779</v>
      </c>
      <c r="I51" s="55">
        <f>VLOOKUP(A51,'[1]Monthly trend by make 2025'!A:N,14,0)</f>
        <v>15056</v>
      </c>
      <c r="J51" s="33">
        <f t="shared" si="4"/>
        <v>3.3913194295843967</v>
      </c>
      <c r="K51" s="34">
        <f t="shared" si="5"/>
        <v>3.0884697130712011</v>
      </c>
      <c r="L51" s="53"/>
      <c r="O51" s="49"/>
      <c r="P51" s="50"/>
      <c r="Q51" s="49"/>
      <c r="R51" s="50"/>
      <c r="S51" s="50"/>
    </row>
    <row r="52" spans="1:19" ht="13.8">
      <c r="A52" s="27" t="s">
        <v>47</v>
      </c>
      <c r="B52" s="28">
        <f>VLOOKUP(A52,'[1]Monthly trend by make 2026'!A:N,4,0)</f>
        <v>5193</v>
      </c>
      <c r="C52" s="29">
        <f t="shared" si="0"/>
        <v>2.8014695172279858</v>
      </c>
      <c r="D52" s="54">
        <f>VLOOKUP(A52,'[1]Monthly trend by make 2025'!A:N,4,0)</f>
        <v>1795</v>
      </c>
      <c r="E52" s="29">
        <f t="shared" si="1"/>
        <v>1.0419629537182693</v>
      </c>
      <c r="F52" s="30">
        <f>(B52-D52)/D52*100</f>
        <v>189.30362116991643</v>
      </c>
      <c r="G52" s="28">
        <f>VLOOKUP(A52,'[1]Monthly trend by make 2026'!A:N,14,0)</f>
        <v>12854</v>
      </c>
      <c r="H52" s="29">
        <f t="shared" si="3"/>
        <v>2.6513917021794464</v>
      </c>
      <c r="I52" s="54">
        <f>VLOOKUP(A52,'[1]Monthly trend by make 2025'!A:N,14,0)</f>
        <v>3971</v>
      </c>
      <c r="J52" s="29">
        <f t="shared" si="4"/>
        <v>0.89445599461209091</v>
      </c>
      <c r="K52" s="30">
        <f>(G52-I52)/I52*100</f>
        <v>223.69680181314527</v>
      </c>
      <c r="L52" s="53"/>
      <c r="O52" s="49"/>
      <c r="P52" s="50"/>
      <c r="Q52" s="49"/>
      <c r="R52" s="50"/>
      <c r="S52" s="50"/>
    </row>
    <row r="53" spans="1:19" ht="13.8">
      <c r="A53" s="27" t="s">
        <v>42</v>
      </c>
      <c r="B53" s="28">
        <f>VLOOKUP(A53,'[1]Monthly trend by make 2026'!A:N,4,0)</f>
        <v>5945</v>
      </c>
      <c r="C53" s="29">
        <f t="shared" si="0"/>
        <v>3.2071512189332512</v>
      </c>
      <c r="D53" s="54">
        <f>VLOOKUP(A53,'[1]Monthly trend by make 2025'!A:N,4,0)</f>
        <v>6439</v>
      </c>
      <c r="E53" s="29">
        <f t="shared" si="1"/>
        <v>3.7377155760400766</v>
      </c>
      <c r="F53" s="30">
        <f t="shared" si="2"/>
        <v>-7.6719987575710507</v>
      </c>
      <c r="G53" s="28">
        <f>VLOOKUP(A53,'[1]Monthly trend by make 2026'!A:N,14,0)</f>
        <v>13273</v>
      </c>
      <c r="H53" s="29">
        <f t="shared" si="3"/>
        <v>2.7378187383715415</v>
      </c>
      <c r="I53" s="54">
        <f>VLOOKUP(A53,'[1]Monthly trend by make 2025'!A:N,14,0)</f>
        <v>13650</v>
      </c>
      <c r="J53" s="29">
        <f t="shared" si="4"/>
        <v>3.0746220917791587</v>
      </c>
      <c r="K53" s="30">
        <f t="shared" si="5"/>
        <v>-2.7619047619047619</v>
      </c>
      <c r="L53" s="53"/>
      <c r="O53" s="49"/>
      <c r="P53" s="50"/>
      <c r="Q53" s="49"/>
      <c r="R53" s="50"/>
      <c r="S53" s="50"/>
    </row>
    <row r="54" spans="1:19" ht="13.8">
      <c r="A54" s="27" t="s">
        <v>43</v>
      </c>
      <c r="B54" s="28">
        <f>VLOOKUP(A54,'[1]Monthly trend by make 2026'!A:N,4,0)</f>
        <v>3392</v>
      </c>
      <c r="C54" s="29">
        <f t="shared" si="0"/>
        <v>1.8298834204577945</v>
      </c>
      <c r="D54" s="54">
        <f>VLOOKUP(A54,'[1]Monthly trend by make 2025'!A:N,4,0)</f>
        <v>3679</v>
      </c>
      <c r="E54" s="29">
        <f t="shared" si="1"/>
        <v>2.1355886945568319</v>
      </c>
      <c r="F54" s="30">
        <f t="shared" si="2"/>
        <v>-7.8010328893721113</v>
      </c>
      <c r="G54" s="28">
        <f>VLOOKUP(A54,'[1]Monthly trend by make 2026'!A:N,14,0)</f>
        <v>8726</v>
      </c>
      <c r="H54" s="29">
        <f t="shared" si="3"/>
        <v>1.799910066377614</v>
      </c>
      <c r="I54" s="54">
        <f>VLOOKUP(A54,'[1]Monthly trend by make 2025'!A:N,14,0)</f>
        <v>9352</v>
      </c>
      <c r="J54" s="29">
        <f t="shared" si="4"/>
        <v>2.1065103151881823</v>
      </c>
      <c r="K54" s="30">
        <f t="shared" si="5"/>
        <v>-6.6937553464499571</v>
      </c>
      <c r="L54" s="53"/>
      <c r="O54" s="49"/>
      <c r="P54" s="50"/>
      <c r="Q54" s="49"/>
      <c r="R54" s="50"/>
      <c r="S54" s="50"/>
    </row>
    <row r="55" spans="1:19">
      <c r="A55" s="27" t="s">
        <v>59</v>
      </c>
      <c r="B55" s="28">
        <f>VLOOKUP(A55,'[1]Monthly trend by make 2026'!A:N,4,0)</f>
        <v>3535</v>
      </c>
      <c r="C55" s="29">
        <f t="shared" si="0"/>
        <v>1.9070276802235566</v>
      </c>
      <c r="D55" s="54">
        <f>VLOOKUP(A55,'[1]Monthly trend by make 2025'!A:N,4,0)</f>
        <v>987</v>
      </c>
      <c r="E55" s="29">
        <f t="shared" si="1"/>
        <v>0.57293450435650806</v>
      </c>
      <c r="F55" s="30">
        <f t="shared" si="2"/>
        <v>258.15602836879435</v>
      </c>
      <c r="G55" s="28">
        <f>VLOOKUP(A55,'[1]Monthly trend by make 2026'!A:N,14,0)</f>
        <v>8991</v>
      </c>
      <c r="H55" s="29">
        <f t="shared" si="3"/>
        <v>1.8545715570480321</v>
      </c>
      <c r="I55" s="54">
        <f>VLOOKUP(A55,'[1]Monthly trend by make 2025'!A:N,14,0)</f>
        <v>2056</v>
      </c>
      <c r="J55" s="29">
        <f t="shared" si="4"/>
        <v>0.46310791360424547</v>
      </c>
      <c r="K55" s="30">
        <f t="shared" si="5"/>
        <v>337.30544747081711</v>
      </c>
      <c r="L55" s="53"/>
    </row>
    <row r="56" spans="1:19">
      <c r="A56" s="31" t="s">
        <v>51</v>
      </c>
      <c r="B56" s="32">
        <f>VLOOKUP(A56,'[1]Monthly trend by make 2026'!A:N,4,0)</f>
        <v>3535</v>
      </c>
      <c r="C56" s="33">
        <f t="shared" si="0"/>
        <v>1.9070276802235566</v>
      </c>
      <c r="D56" s="55">
        <f>VLOOKUP(A56,'[1]Monthly trend by make 2025'!A:N,4,0)</f>
        <v>374</v>
      </c>
      <c r="E56" s="33">
        <f t="shared" si="1"/>
        <v>0.21709980205606283</v>
      </c>
      <c r="F56" s="34">
        <f t="shared" si="2"/>
        <v>845.18716577540101</v>
      </c>
      <c r="G56" s="32">
        <f>VLOOKUP(A56,'[1]Monthly trend by make 2026'!A:N,14,0)</f>
        <v>8324</v>
      </c>
      <c r="H56" s="33">
        <f t="shared" si="3"/>
        <v>1.7169896163794705</v>
      </c>
      <c r="I56" s="55">
        <f>VLOOKUP(A56,'[1]Monthly trend by make 2025'!A:N,14,0)</f>
        <v>991</v>
      </c>
      <c r="J56" s="33">
        <f t="shared" si="4"/>
        <v>0.22321981633356383</v>
      </c>
      <c r="K56" s="34">
        <f t="shared" si="5"/>
        <v>739.9596367305752</v>
      </c>
      <c r="L56" s="53"/>
    </row>
    <row r="57" spans="1:19" ht="13.8">
      <c r="A57" s="35" t="s">
        <v>60</v>
      </c>
      <c r="B57" s="36">
        <f>VLOOKUP(A57,'[1]Monthly trend by make 2026'!A:N,4,0)</f>
        <v>1380</v>
      </c>
      <c r="C57" s="37">
        <f t="shared" si="0"/>
        <v>0.74446908025700365</v>
      </c>
      <c r="D57" s="51">
        <f>VLOOKUP(A57,'[1]Monthly trend by make 2025'!A:N,4,0)</f>
        <v>613</v>
      </c>
      <c r="E57" s="37">
        <f t="shared" si="1"/>
        <v>0.35583470230044523</v>
      </c>
      <c r="F57" s="39">
        <f t="shared" si="2"/>
        <v>125.12234910277324</v>
      </c>
      <c r="G57" s="36">
        <f>VLOOKUP(A57,'[1]Monthly trend by make 2026'!A:N,14,0)</f>
        <v>2940</v>
      </c>
      <c r="H57" s="37">
        <f t="shared" si="3"/>
        <v>0.60643314177746799</v>
      </c>
      <c r="I57" s="51">
        <f>VLOOKUP(A57,'[1]Monthly trend by make 2025'!A:N,14,0)</f>
        <v>1065</v>
      </c>
      <c r="J57" s="37">
        <f t="shared" si="4"/>
        <v>0.23988809727068161</v>
      </c>
      <c r="K57" s="39">
        <f t="shared" si="5"/>
        <v>176.05633802816902</v>
      </c>
      <c r="L57" s="53"/>
      <c r="O57" s="49"/>
      <c r="P57" s="50"/>
      <c r="Q57" s="49"/>
      <c r="R57" s="50"/>
      <c r="S57" s="50"/>
    </row>
    <row r="58" spans="1:19" ht="13.8">
      <c r="A58" s="27" t="s">
        <v>44</v>
      </c>
      <c r="B58" s="28">
        <f>VLOOKUP(A58,'[1]Monthly trend by make 2026'!A:N,4,0)</f>
        <v>2156</v>
      </c>
      <c r="C58" s="29">
        <f t="shared" si="0"/>
        <v>1.1630980703145652</v>
      </c>
      <c r="D58" s="54">
        <f>VLOOKUP(A58,'[1]Monthly trend by make 2025'!A:N,4,0)</f>
        <v>2285</v>
      </c>
      <c r="E58" s="29">
        <f t="shared" si="1"/>
        <v>1.3263985232569613</v>
      </c>
      <c r="F58" s="30">
        <f>(B58-D58)/D58*100</f>
        <v>-5.6455142231947484</v>
      </c>
      <c r="G58" s="28">
        <f>VLOOKUP(A58,'[1]Monthly trend by make 2026'!A:N,14,0)</f>
        <v>6308</v>
      </c>
      <c r="H58" s="29">
        <f t="shared" si="3"/>
        <v>1.3011497477320639</v>
      </c>
      <c r="I58" s="54">
        <f>VLOOKUP(A58,'[1]Monthly trend by make 2025'!A:N,14,0)</f>
        <v>6628</v>
      </c>
      <c r="J58" s="29">
        <f t="shared" si="4"/>
        <v>1.4929373790704956</v>
      </c>
      <c r="K58" s="30">
        <f>(G58-I58)/I58*100</f>
        <v>-4.8280024140012072</v>
      </c>
      <c r="L58" s="53"/>
      <c r="O58" s="49"/>
      <c r="P58" s="50"/>
      <c r="Q58" s="49"/>
      <c r="R58" s="50"/>
      <c r="S58" s="50"/>
    </row>
    <row r="59" spans="1:19">
      <c r="A59" s="40" t="s">
        <v>46</v>
      </c>
      <c r="B59" s="28">
        <f>VLOOKUP(A59,'[1]Monthly trend by make 2026'!A:N,4,0)</f>
        <v>2064</v>
      </c>
      <c r="C59" s="29">
        <f t="shared" si="0"/>
        <v>1.1134667982974316</v>
      </c>
      <c r="D59" s="54">
        <f>VLOOKUP(A59,'[1]Monthly trend by make 2025'!A:N,4,0)</f>
        <v>1194</v>
      </c>
      <c r="E59" s="29">
        <f t="shared" si="1"/>
        <v>0.69309402046775137</v>
      </c>
      <c r="F59" s="30">
        <f>(B59-D59)/D59*100</f>
        <v>72.8643216080402</v>
      </c>
      <c r="G59" s="28">
        <f>VLOOKUP(A59,'[1]Monthly trend by make 2026'!A:N,14,0)</f>
        <v>4395</v>
      </c>
      <c r="H59" s="29">
        <f t="shared" si="3"/>
        <v>0.90655566602448001</v>
      </c>
      <c r="I59" s="54">
        <f>VLOOKUP(A59,'[1]Monthly trend by make 2025'!A:N,14,0)</f>
        <v>3016</v>
      </c>
      <c r="J59" s="29">
        <f t="shared" si="4"/>
        <v>0.67934507170739511</v>
      </c>
      <c r="K59" s="30">
        <f>(G59-I59)/I59*100</f>
        <v>45.722811671087534</v>
      </c>
      <c r="L59" s="53"/>
    </row>
    <row r="60" spans="1:19">
      <c r="A60" s="27" t="s">
        <v>45</v>
      </c>
      <c r="B60" s="28">
        <f>VLOOKUP(A60,'[1]Monthly trend by make 2026'!A:N,4,0)</f>
        <v>1319</v>
      </c>
      <c r="C60" s="29">
        <f t="shared" si="0"/>
        <v>0.71156138902825206</v>
      </c>
      <c r="D60" s="54">
        <f>VLOOKUP(A60,'[1]Monthly trend by make 2025'!A:N,4,0)</f>
        <v>1361</v>
      </c>
      <c r="E60" s="29">
        <f t="shared" si="1"/>
        <v>0.79003430641257089</v>
      </c>
      <c r="F60" s="30">
        <f t="shared" si="2"/>
        <v>-3.0859662013225568</v>
      </c>
      <c r="G60" s="28">
        <f>VLOOKUP(A60,'[1]Monthly trend by make 2026'!A:N,14,0)</f>
        <v>3725</v>
      </c>
      <c r="H60" s="29">
        <f t="shared" si="3"/>
        <v>0.76835491602757411</v>
      </c>
      <c r="I60" s="54">
        <f>VLOOKUP(A60,'[1]Monthly trend by make 2025'!A:N,14,0)</f>
        <v>3697</v>
      </c>
      <c r="J60" s="29">
        <f t="shared" si="4"/>
        <v>0.83273830573681684</v>
      </c>
      <c r="K60" s="30">
        <f t="shared" si="5"/>
        <v>0.75737084122261289</v>
      </c>
      <c r="L60" s="53"/>
    </row>
    <row r="61" spans="1:19" ht="14.4">
      <c r="A61" s="40" t="s">
        <v>50</v>
      </c>
      <c r="B61" s="28">
        <f>VLOOKUP(A61,'[1]Monthly trend by make 2026'!A:N,4,0)</f>
        <v>1079</v>
      </c>
      <c r="C61" s="29">
        <f t="shared" si="0"/>
        <v>0.5820885055052949</v>
      </c>
      <c r="D61" s="54">
        <f>VLOOKUP(A61,'[1]Monthly trend by make 2025'!A:N,4,0)</f>
        <v>789</v>
      </c>
      <c r="E61" s="29">
        <f t="shared" si="1"/>
        <v>0.45799931503271007</v>
      </c>
      <c r="F61" s="30">
        <f>(B61-D61)/D61*100</f>
        <v>36.755386565272495</v>
      </c>
      <c r="G61" s="28">
        <f>VLOOKUP(A61,'[1]Monthly trend by make 2026'!A:N,14,0)</f>
        <v>3132</v>
      </c>
      <c r="H61" s="29">
        <f t="shared" si="3"/>
        <v>0.64603693879150659</v>
      </c>
      <c r="I61" s="54">
        <f>VLOOKUP(A61,'[1]Monthly trend by make 2025'!A:N,14,0)</f>
        <v>2232</v>
      </c>
      <c r="J61" s="29">
        <f t="shared" si="4"/>
        <v>0.50275139258982282</v>
      </c>
      <c r="K61" s="30">
        <f>(G61-I61)/I61*100</f>
        <v>40.322580645161288</v>
      </c>
      <c r="L61" s="53"/>
      <c r="O61" s="47"/>
      <c r="P61" s="48"/>
      <c r="Q61" s="47"/>
      <c r="R61" s="48"/>
      <c r="S61" s="48"/>
    </row>
    <row r="62" spans="1:19" ht="13.8">
      <c r="A62" s="40" t="s">
        <v>52</v>
      </c>
      <c r="B62" s="28">
        <f>VLOOKUP(A62,'[1]Monthly trend by make 2026'!A:N,4,0)</f>
        <v>2920</v>
      </c>
      <c r="C62" s="29">
        <f t="shared" si="0"/>
        <v>1.5752534161959788</v>
      </c>
      <c r="D62" s="54">
        <f>VLOOKUP(A62,'[1]Monthly trend by make 2025'!A:N,4,0)</f>
        <v>2218</v>
      </c>
      <c r="E62" s="29">
        <f t="shared" si="1"/>
        <v>1.2875063127282016</v>
      </c>
      <c r="F62" s="30">
        <f>(B62-D62)/D62*100</f>
        <v>31.650135256988278</v>
      </c>
      <c r="G62" s="28">
        <f>VLOOKUP(A62,'[1]Monthly trend by make 2026'!A:N,14,0)</f>
        <v>4419</v>
      </c>
      <c r="H62" s="29">
        <f t="shared" si="3"/>
        <v>0.91150614065123492</v>
      </c>
      <c r="I62" s="54">
        <f>VLOOKUP(A62,'[1]Monthly trend by make 2025'!A:N,14,0)</f>
        <v>3470</v>
      </c>
      <c r="J62" s="29">
        <f t="shared" si="4"/>
        <v>0.78160722772700963</v>
      </c>
      <c r="K62" s="30">
        <f>(G62-I62)/I62*100</f>
        <v>27.34870317002882</v>
      </c>
      <c r="L62" s="53"/>
      <c r="O62" s="49"/>
      <c r="P62" s="50"/>
      <c r="Q62" s="49"/>
      <c r="R62" s="50"/>
      <c r="S62" s="50"/>
    </row>
    <row r="63" spans="1:19">
      <c r="A63" s="27" t="s">
        <v>48</v>
      </c>
      <c r="B63" s="28">
        <f>VLOOKUP(A63,'[1]Monthly trend by make 2026'!A:N,4,0)</f>
        <v>713</v>
      </c>
      <c r="C63" s="29">
        <f t="shared" si="0"/>
        <v>0.38464235813278524</v>
      </c>
      <c r="D63" s="54">
        <f>VLOOKUP(A63,'[1]Monthly trend by make 2025'!A:N,4,0)</f>
        <v>1074</v>
      </c>
      <c r="E63" s="29">
        <f t="shared" si="1"/>
        <v>0.62343632996847997</v>
      </c>
      <c r="F63" s="30">
        <f t="shared" si="2"/>
        <v>-33.612662942271882</v>
      </c>
      <c r="G63" s="28">
        <f>VLOOKUP(A63,'[1]Monthly trend by make 2026'!A:N,14,0)</f>
        <v>1983</v>
      </c>
      <c r="H63" s="29">
        <f t="shared" si="3"/>
        <v>0.40903296603561867</v>
      </c>
      <c r="I63" s="54">
        <f>VLOOKUP(A63,'[1]Monthly trend by make 2025'!A:N,14,0)</f>
        <v>2426</v>
      </c>
      <c r="J63" s="29">
        <f t="shared" si="4"/>
        <v>0.54644931828983445</v>
      </c>
      <c r="K63" s="30">
        <f t="shared" si="5"/>
        <v>-18.260511129431162</v>
      </c>
      <c r="L63" s="53"/>
    </row>
    <row r="64" spans="1:19">
      <c r="A64" s="31" t="s">
        <v>49</v>
      </c>
      <c r="B64" s="32">
        <f>VLOOKUP(A64,'[1]Monthly trend by make 2026'!A:N,4,0)</f>
        <v>713</v>
      </c>
      <c r="C64" s="33">
        <f t="shared" si="0"/>
        <v>0.38464235813278524</v>
      </c>
      <c r="D64" s="55">
        <f>VLOOKUP(A64,'[1]Monthly trend by make 2025'!A:N,4,0)</f>
        <v>985</v>
      </c>
      <c r="E64" s="33">
        <f t="shared" si="1"/>
        <v>0.57177354284818682</v>
      </c>
      <c r="F64" s="34">
        <f t="shared" si="2"/>
        <v>-27.614213197969544</v>
      </c>
      <c r="G64" s="32">
        <f>VLOOKUP(A64,'[1]Monthly trend by make 2026'!A:N,14,0)</f>
        <v>1983</v>
      </c>
      <c r="H64" s="33">
        <f t="shared" si="3"/>
        <v>0.40903296603561867</v>
      </c>
      <c r="I64" s="55">
        <f>VLOOKUP(A64,'[1]Monthly trend by make 2025'!A:N,14,0)</f>
        <v>2280</v>
      </c>
      <c r="J64" s="33">
        <f t="shared" si="4"/>
        <v>0.51356325049498031</v>
      </c>
      <c r="K64" s="34">
        <f t="shared" si="5"/>
        <v>-13.026315789473683</v>
      </c>
      <c r="L64" s="53"/>
    </row>
    <row r="65" spans="1:18">
      <c r="A65" s="73" t="s">
        <v>65</v>
      </c>
      <c r="B65" s="74">
        <f>VLOOKUP(A65,'[1]Monthly trend by make 2026'!A:N,4,0)</f>
        <v>667</v>
      </c>
      <c r="C65" s="75">
        <f t="shared" si="0"/>
        <v>0.35982672212421846</v>
      </c>
      <c r="D65" s="76">
        <f>VLOOKUP(A65,'[1]Monthly trend by make 2025'!A:N,4,0)</f>
        <v>57</v>
      </c>
      <c r="E65" s="75">
        <f t="shared" si="1"/>
        <v>3.3087402987153958E-2</v>
      </c>
      <c r="F65" s="77">
        <f>(B65-D65)/D65*100</f>
        <v>1070.1754385964912</v>
      </c>
      <c r="G65" s="78">
        <f>VLOOKUP(A65,'[1]Monthly trend by make 2026'!A:N,14,0)</f>
        <v>1478</v>
      </c>
      <c r="H65" s="79">
        <f t="shared" si="3"/>
        <v>0.30486672909765228</v>
      </c>
      <c r="I65" s="80">
        <f>VLOOKUP(A65,'[1]Monthly trend by make 2025'!A:N,14,0)</f>
        <v>249</v>
      </c>
      <c r="J65" s="79">
        <f t="shared" si="4"/>
        <v>5.6086512883004432E-2</v>
      </c>
      <c r="K65" s="81">
        <f>(G65-I65)/I65*100</f>
        <v>493.57429718875505</v>
      </c>
      <c r="L65" s="53"/>
    </row>
    <row r="66" spans="1:18">
      <c r="A66" s="40" t="s">
        <v>53</v>
      </c>
      <c r="B66" s="28">
        <f>VLOOKUP(A66,'[1]Monthly trend by make 2026'!A:N,4,0)</f>
        <v>428</v>
      </c>
      <c r="C66" s="29">
        <f t="shared" si="0"/>
        <v>0.23089330894927362</v>
      </c>
      <c r="D66" s="54">
        <f>VLOOKUP(A66,'[1]Monthly trend by make 2025'!A:N,4,0)</f>
        <v>274</v>
      </c>
      <c r="E66" s="29">
        <f t="shared" si="1"/>
        <v>0.15905172664000325</v>
      </c>
      <c r="F66" s="30">
        <f>(B66-D66)/D66*100</f>
        <v>56.20437956204379</v>
      </c>
      <c r="G66" s="28">
        <f>VLOOKUP(A66,'[1]Monthly trend by make 2026'!A:N,14,0)</f>
        <v>822</v>
      </c>
      <c r="H66" s="29">
        <f t="shared" si="3"/>
        <v>0.16955375596635328</v>
      </c>
      <c r="I66" s="54">
        <f>VLOOKUP(A66,'[1]Monthly trend by make 2025'!A:N,14,0)</f>
        <v>582</v>
      </c>
      <c r="J66" s="29">
        <f t="shared" si="4"/>
        <v>0.13109377710003445</v>
      </c>
      <c r="K66" s="30">
        <f>(G66-I66)/I66*100</f>
        <v>41.237113402061851</v>
      </c>
      <c r="L66" s="53"/>
    </row>
    <row r="67" spans="1:18">
      <c r="A67" s="40" t="s">
        <v>54</v>
      </c>
      <c r="B67" s="28">
        <f>VLOOKUP(A67,'[1]Monthly trend by make 2026'!A:N,4,0)</f>
        <v>106</v>
      </c>
      <c r="C67" s="29">
        <f t="shared" si="0"/>
        <v>5.7183856889306078E-2</v>
      </c>
      <c r="D67" s="54">
        <f>VLOOKUP(A67,'[1]Monthly trend by make 2025'!A:N,4,0)</f>
        <v>87</v>
      </c>
      <c r="E67" s="29">
        <f t="shared" si="1"/>
        <v>5.0501825611971828E-2</v>
      </c>
      <c r="F67" s="41">
        <f t="shared" si="2"/>
        <v>21.839080459770116</v>
      </c>
      <c r="G67" s="28">
        <f>VLOOKUP(A67,'[1]Monthly trend by make 2026'!A:N,14,0)</f>
        <v>270</v>
      </c>
      <c r="H67" s="29">
        <f t="shared" si="3"/>
        <v>5.5692839550991954E-2</v>
      </c>
      <c r="I67" s="54">
        <f>VLOOKUP(A67,'[1]Monthly trend by make 2025'!A:N,14,0)</f>
        <v>234</v>
      </c>
      <c r="J67" s="29">
        <f t="shared" si="4"/>
        <v>5.2707807287642724E-2</v>
      </c>
      <c r="K67" s="30">
        <f t="shared" si="5"/>
        <v>15.384615384615385</v>
      </c>
      <c r="L67" s="53"/>
    </row>
    <row r="68" spans="1:18" ht="13.8" thickBot="1">
      <c r="A68" s="42" t="s">
        <v>55</v>
      </c>
      <c r="B68" s="43">
        <f>VLOOKUP(A68,'[1]Monthly trend by make 2026'!A:N,4,0)</f>
        <v>1877</v>
      </c>
      <c r="C68" s="44">
        <f t="shared" si="0"/>
        <v>1.0125858432191275</v>
      </c>
      <c r="D68" s="56">
        <f>VLOOKUP(A68,'[1]Monthly trend by make 2025'!A:N,4,0)+276</f>
        <v>978</v>
      </c>
      <c r="E68" s="44">
        <f t="shared" si="1"/>
        <v>0.56771017756906272</v>
      </c>
      <c r="F68" s="45">
        <f t="shared" si="2"/>
        <v>91.922290388548049</v>
      </c>
      <c r="G68" s="43">
        <f>VLOOKUP(A68,'[1]Monthly trend by make 2026'!A:N,14,0)</f>
        <v>4279</v>
      </c>
      <c r="H68" s="44">
        <f t="shared" si="3"/>
        <v>0.88262837199516508</v>
      </c>
      <c r="I68" s="56">
        <f>VLOOKUP(A68,'[1]Monthly trend by make 2025'!A:N,14,0)</f>
        <v>1919</v>
      </c>
      <c r="J68" s="44">
        <f t="shared" si="4"/>
        <v>0.43224906916660849</v>
      </c>
      <c r="K68" s="45">
        <f t="shared" si="5"/>
        <v>122.98071912454402</v>
      </c>
      <c r="L68" s="53"/>
    </row>
    <row r="69" spans="1:18" ht="13.8" thickBot="1">
      <c r="A69" s="57"/>
      <c r="B69" s="23"/>
      <c r="C69" s="24"/>
      <c r="D69" s="23"/>
      <c r="E69" s="24"/>
      <c r="F69" s="25"/>
      <c r="G69" s="23"/>
      <c r="H69" s="24"/>
      <c r="I69" s="23"/>
      <c r="J69" s="24"/>
      <c r="K69" s="25"/>
      <c r="L69" s="25"/>
    </row>
    <row r="70" spans="1:18" ht="13.8" thickBot="1">
      <c r="A70" s="58" t="s">
        <v>56</v>
      </c>
      <c r="B70" s="59">
        <f>VLOOKUP(A70,'[1]Monthly trend by make 2026'!A:N,4,0)</f>
        <v>185367</v>
      </c>
      <c r="C70" s="60">
        <f>B70/B$70*100</f>
        <v>100</v>
      </c>
      <c r="D70" s="61">
        <f>VLOOKUP(A70,'[1]Monthly trend by make 2025'!A:N,4,0)</f>
        <v>172271</v>
      </c>
      <c r="E70" s="62">
        <f>D70/D$70*100</f>
        <v>100</v>
      </c>
      <c r="F70" s="63">
        <f>(B70-D70)/D70*100</f>
        <v>7.6019759564871627</v>
      </c>
      <c r="G70" s="59">
        <f>VLOOKUP(A70,'[1]Monthly trend by make 2026'!A:N,14,0)</f>
        <v>484802</v>
      </c>
      <c r="H70" s="60">
        <f>G70/G$70*100</f>
        <v>100</v>
      </c>
      <c r="I70" s="61">
        <f>VLOOKUP(A70,'[1]Monthly trend by make 2025'!A:N,14,0)</f>
        <v>443957</v>
      </c>
      <c r="J70" s="62">
        <f>I70/I$70*100</f>
        <v>100</v>
      </c>
      <c r="K70" s="63">
        <f>(G70-I70)/I70*100</f>
        <v>9.2002153361699435</v>
      </c>
      <c r="L70" s="53"/>
    </row>
    <row r="71" spans="1:18">
      <c r="A71" s="26" t="s">
        <v>67</v>
      </c>
      <c r="B71" s="23"/>
      <c r="C71" s="24"/>
      <c r="D71" s="23"/>
      <c r="E71" s="24"/>
      <c r="F71" s="25"/>
      <c r="G71" s="23"/>
      <c r="H71" s="24"/>
      <c r="I71" s="23"/>
      <c r="J71" s="24"/>
      <c r="K71" s="25"/>
      <c r="L71" s="53"/>
    </row>
    <row r="72" spans="1:18">
      <c r="A72" s="15" t="s">
        <v>72</v>
      </c>
      <c r="L72" s="53"/>
      <c r="R72" s="46"/>
    </row>
    <row r="73" spans="1:18">
      <c r="A73" s="15"/>
      <c r="B73" s="3"/>
      <c r="L73" s="53"/>
    </row>
    <row r="74" spans="1:18">
      <c r="A74" s="15"/>
      <c r="B74" s="3"/>
      <c r="L74" s="53"/>
    </row>
    <row r="75" spans="1:18">
      <c r="A75" s="64" t="s">
        <v>4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53"/>
    </row>
    <row r="76" spans="1:18">
      <c r="A76" s="65" t="s">
        <v>6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53"/>
    </row>
    <row r="77" spans="1:18">
      <c r="A77" s="65" t="s">
        <v>7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18">
      <c r="A78" s="65" t="s">
        <v>8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18">
      <c r="A79" s="65" t="s">
        <v>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18">
      <c r="D80" s="2"/>
    </row>
    <row r="86" spans="2:2">
      <c r="B86" s="2"/>
    </row>
  </sheetData>
  <mergeCells count="10">
    <mergeCell ref="A3:A4"/>
    <mergeCell ref="B14:E14"/>
    <mergeCell ref="G14:J14"/>
    <mergeCell ref="B15:E15"/>
    <mergeCell ref="G15:J15"/>
    <mergeCell ref="A75:K75"/>
    <mergeCell ref="A76:K76"/>
    <mergeCell ref="A77:K77"/>
    <mergeCell ref="A78:K78"/>
    <mergeCell ref="A79:K79"/>
  </mergeCells>
  <hyperlinks>
    <hyperlink ref="A76" r:id="rId1" xr:uid="{E6D0352F-6E14-4A73-A189-3F87C1A4F411}"/>
  </hyperlinks>
  <printOptions horizontalCentered="1" verticalCentered="1"/>
  <pageMargins left="0.51181102362204722" right="0.15748031496062992" top="0.31496062992125984" bottom="0.31496062992125984" header="0.19685039370078741" footer="0.15748031496062992"/>
  <pageSetup paperSize="9" scale="70" orientation="portrait" r:id="rId2"/>
  <ignoredErrors>
    <ignoredError sqref="D17:F70 I17:J7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mercato 2026</vt:lpstr>
      <vt:lpstr>'mercato 2026'!Area_stampa</vt:lpstr>
    </vt:vector>
  </TitlesOfParts>
  <Company>ANFIA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Saglietto</dc:creator>
  <cp:lastModifiedBy>Alessio Irene</cp:lastModifiedBy>
  <cp:lastPrinted>2022-09-01T10:12:34Z</cp:lastPrinted>
  <dcterms:created xsi:type="dcterms:W3CDTF">2001-01-02T10:32:52Z</dcterms:created>
  <dcterms:modified xsi:type="dcterms:W3CDTF">2026-04-01T09:59:19Z</dcterms:modified>
</cp:coreProperties>
</file>